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0" yWindow="0" windowWidth="19320" windowHeight="7755" activeTab="11"/>
  </bookViews>
  <sheets>
    <sheet name="AB25" sheetId="3" r:id="rId1"/>
    <sheet name="AD25" sheetId="2" r:id="rId2"/>
    <sheet name="A001" sheetId="4" r:id="rId3"/>
    <sheet name="A022" sheetId="5" r:id="rId4"/>
    <sheet name="AD00 " sheetId="13" r:id="rId5"/>
    <sheet name="A049" sheetId="7" r:id="rId6"/>
    <sheet name="A028" sheetId="8" r:id="rId7"/>
    <sheet name="AC56" sheetId="10" r:id="rId8"/>
    <sheet name="A030" sheetId="11" r:id="rId9"/>
    <sheet name="A060" sheetId="14" r:id="rId10"/>
    <sheet name="AG56" sheetId="15" r:id="rId11"/>
    <sheet name="AB56" sheetId="18" r:id="rId12"/>
  </sheets>
  <definedNames>
    <definedName name="_xlnm._FilterDatabase" localSheetId="3" hidden="1">'A022'!$B$3:$L$13</definedName>
  </definedNames>
  <calcPr calcId="145621"/>
</workbook>
</file>

<file path=xl/calcChain.xml><?xml version="1.0" encoding="utf-8"?>
<calcChain xmlns="http://schemas.openxmlformats.org/spreadsheetml/2006/main">
  <c r="L4" i="13" l="1"/>
  <c r="L6" i="13"/>
  <c r="L5" i="13"/>
  <c r="L7" i="13"/>
  <c r="L8" i="13"/>
  <c r="L9" i="13"/>
  <c r="L10" i="13"/>
  <c r="L11" i="13"/>
  <c r="L12" i="13"/>
  <c r="L14" i="13"/>
  <c r="L13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" i="13"/>
  <c r="L3" i="7" l="1"/>
  <c r="L3" i="18" l="1"/>
  <c r="L3" i="15"/>
  <c r="L4" i="15"/>
  <c r="L4" i="14"/>
  <c r="L3" i="14"/>
  <c r="L5" i="14"/>
  <c r="L6" i="14"/>
  <c r="L7" i="14"/>
  <c r="L10" i="14"/>
  <c r="L12" i="14"/>
  <c r="L8" i="14"/>
  <c r="L11" i="14"/>
  <c r="L9" i="14"/>
  <c r="L13" i="14"/>
  <c r="L4" i="11"/>
  <c r="L5" i="11"/>
  <c r="L3" i="11"/>
  <c r="L3" i="10"/>
  <c r="L3" i="8"/>
  <c r="L14" i="8"/>
  <c r="L13" i="8"/>
  <c r="L12" i="8"/>
  <c r="L11" i="8"/>
  <c r="L10" i="8"/>
  <c r="L9" i="8"/>
  <c r="L8" i="8"/>
  <c r="L7" i="8"/>
  <c r="L6" i="8"/>
  <c r="L5" i="8"/>
  <c r="L4" i="8"/>
  <c r="L7" i="7" l="1"/>
  <c r="L6" i="7"/>
  <c r="L5" i="7"/>
  <c r="L4" i="7"/>
  <c r="L3" i="5" l="1"/>
  <c r="L6" i="5"/>
  <c r="L4" i="5"/>
  <c r="L5" i="5"/>
  <c r="L7" i="5"/>
  <c r="L8" i="5"/>
  <c r="L9" i="5"/>
  <c r="L11" i="5"/>
  <c r="L13" i="5"/>
  <c r="L10" i="5"/>
  <c r="L12" i="5"/>
  <c r="L3" i="4"/>
  <c r="L4" i="4"/>
  <c r="L5" i="4"/>
  <c r="L6" i="4"/>
  <c r="L7" i="4"/>
  <c r="L3" i="2"/>
  <c r="L4" i="2"/>
  <c r="L5" i="2"/>
  <c r="L3" i="3"/>
  <c r="L4" i="3"/>
  <c r="L6" i="3"/>
  <c r="L5" i="3"/>
  <c r="H48" i="13" l="1"/>
</calcChain>
</file>

<file path=xl/sharedStrings.xml><?xml version="1.0" encoding="utf-8"?>
<sst xmlns="http://schemas.openxmlformats.org/spreadsheetml/2006/main" count="550" uniqueCount="155">
  <si>
    <t>COGNOME</t>
  </si>
  <si>
    <t>NOME</t>
  </si>
  <si>
    <t>FASCIA</t>
  </si>
  <si>
    <t>TITOLI PROFESSIONALI</t>
  </si>
  <si>
    <t>TITOLI DI SERVIZIO</t>
  </si>
  <si>
    <t>TOTALE</t>
  </si>
  <si>
    <t xml:space="preserve"> SERVIZIO  IN RINASCITA</t>
  </si>
  <si>
    <t>TITOLI SCIENTIFICI</t>
  </si>
  <si>
    <t>TITOLI CULTURALI</t>
  </si>
  <si>
    <t xml:space="preserve">N. POS </t>
  </si>
  <si>
    <t>N. POS</t>
  </si>
  <si>
    <t>MARCHI</t>
  </si>
  <si>
    <t>NATASCIA</t>
  </si>
  <si>
    <t>III</t>
  </si>
  <si>
    <t>II</t>
  </si>
  <si>
    <t>SI</t>
  </si>
  <si>
    <t xml:space="preserve">  CLASSE  A022 (ITALIANO,STORIA,GEOGRAFIA)</t>
  </si>
  <si>
    <t xml:space="preserve">  CLASSE A049 (SCIENZE MOTORIE)</t>
  </si>
  <si>
    <t>IAGROSSI</t>
  </si>
  <si>
    <t>STEFANIA</t>
  </si>
  <si>
    <t xml:space="preserve">  CLASSE A030 (ED.MUSICALE)</t>
  </si>
  <si>
    <t>NO</t>
  </si>
  <si>
    <t xml:space="preserve">PUNTEGGIO COLLOQUIO GRADIMENTO </t>
  </si>
  <si>
    <t xml:space="preserve">APICE </t>
  </si>
  <si>
    <t>DOMENICO</t>
  </si>
  <si>
    <t>ALLETTO</t>
  </si>
  <si>
    <t>ANDREA</t>
  </si>
  <si>
    <t>BELTRAMI</t>
  </si>
  <si>
    <t>SILVIA VITTORIA</t>
  </si>
  <si>
    <t xml:space="preserve">BERTAZZONI </t>
  </si>
  <si>
    <t>CARLO PAOLO</t>
  </si>
  <si>
    <t>BERTAZZONI</t>
  </si>
  <si>
    <t>PAOLO CARLO</t>
  </si>
  <si>
    <t>BUSEGHIN</t>
  </si>
  <si>
    <t>LIVIA CATERINA</t>
  </si>
  <si>
    <t>PUNTEGGIO COLLOQUIO GRADIMENTO</t>
  </si>
  <si>
    <t>CASALBORDINO</t>
  </si>
  <si>
    <t>ELISA</t>
  </si>
  <si>
    <t>CASSINI</t>
  </si>
  <si>
    <t>FRANCESCA</t>
  </si>
  <si>
    <t>CECCHINI</t>
  </si>
  <si>
    <t>BARBARA</t>
  </si>
  <si>
    <t xml:space="preserve">  CLASSE AC56 (CLARINETTO)</t>
  </si>
  <si>
    <t>ANTONIO</t>
  </si>
  <si>
    <t>DI BENEDETTO</t>
  </si>
  <si>
    <t>FERRO</t>
  </si>
  <si>
    <t>MARIA</t>
  </si>
  <si>
    <t>ANTONELLA</t>
  </si>
  <si>
    <t xml:space="preserve">LO PRESTI </t>
  </si>
  <si>
    <t>GIOVANNA</t>
  </si>
  <si>
    <t>MARCO</t>
  </si>
  <si>
    <t>NOVARRIA</t>
  </si>
  <si>
    <t>MASSARO</t>
  </si>
  <si>
    <t>MARINO</t>
  </si>
  <si>
    <t>ROSALIA</t>
  </si>
  <si>
    <t>MARCANTONIO</t>
  </si>
  <si>
    <t>NOEMI</t>
  </si>
  <si>
    <t>LOVISI</t>
  </si>
  <si>
    <t>PASIN</t>
  </si>
  <si>
    <t>MARIA CRISTINA</t>
  </si>
  <si>
    <t>RAMASCO</t>
  </si>
  <si>
    <t>ANNA</t>
  </si>
  <si>
    <t>RAPETTI</t>
  </si>
  <si>
    <t>PIER CARLO AGOSTINO</t>
  </si>
  <si>
    <t>RODIA</t>
  </si>
  <si>
    <t>RUGGERI</t>
  </si>
  <si>
    <t>ROBERTA</t>
  </si>
  <si>
    <t>SACCOMANNO</t>
  </si>
  <si>
    <t>ANGELA</t>
  </si>
  <si>
    <t>SANTORO</t>
  </si>
  <si>
    <t>VITTORIA</t>
  </si>
  <si>
    <t>SERATI</t>
  </si>
  <si>
    <t>MARINA</t>
  </si>
  <si>
    <t>SINESI</t>
  </si>
  <si>
    <t>ALESSIA</t>
  </si>
  <si>
    <t>SPITALIERI</t>
  </si>
  <si>
    <t>ZAPPIETRO</t>
  </si>
  <si>
    <t>LIDIANA</t>
  </si>
  <si>
    <t xml:space="preserve">  CLASSE DI CONCORSO AB25 (INGLESE)</t>
  </si>
  <si>
    <t xml:space="preserve">  CLASSE DI CONCORSO AD25 (TEDESCO)</t>
  </si>
  <si>
    <t xml:space="preserve">  CLASSE DI CONCORSO A001(ARTE E IMMAGINE)</t>
  </si>
  <si>
    <t>BRUNO</t>
  </si>
  <si>
    <t>GIUSY</t>
  </si>
  <si>
    <t>RABUAZZO</t>
  </si>
  <si>
    <t>RUOLO</t>
  </si>
  <si>
    <t xml:space="preserve">MISANO </t>
  </si>
  <si>
    <t xml:space="preserve">  CLASSE AG56 (FLAUTO)</t>
  </si>
  <si>
    <t>DE VIVO</t>
  </si>
  <si>
    <t>CIRO</t>
  </si>
  <si>
    <t>MERONI</t>
  </si>
  <si>
    <t>TIZIANA</t>
  </si>
  <si>
    <t>N.POS.</t>
  </si>
  <si>
    <t>CLASSE DI CONCORSO AD 00 SOSTEGNO</t>
  </si>
  <si>
    <t xml:space="preserve"> RUOLO</t>
  </si>
  <si>
    <t xml:space="preserve">  CLASSE A028 (MATEMATICA- SCIENZE)</t>
  </si>
  <si>
    <t>SI RICORDA INOLTRE CHE LA LAUREA NEI TITOLI CULTURALI NON E' STATA VALUTATA IN QUANTO REQUISITO MINIMO PER L'ACCESSO ALL'INSEGNAMENTO NELLE SCUOLE SECONDARIE DI I GRADO</t>
  </si>
  <si>
    <t>A</t>
  </si>
  <si>
    <t xml:space="preserve">TITOLI ARTISTICI </t>
  </si>
  <si>
    <t>DELLA PORTA</t>
  </si>
  <si>
    <t>BONIFAZI</t>
  </si>
  <si>
    <t>MIRIAM</t>
  </si>
  <si>
    <t>TITOLI ARTISTICI</t>
  </si>
  <si>
    <t xml:space="preserve">BONIFAZI </t>
  </si>
  <si>
    <t>ROSSI</t>
  </si>
  <si>
    <t xml:space="preserve">  CLASSE A060 (TECNOLOGIA NELLA SCUOLA SECONDARIA DI I GRADO )</t>
  </si>
  <si>
    <t>NESSUNA</t>
  </si>
  <si>
    <t xml:space="preserve">NOLI </t>
  </si>
  <si>
    <t xml:space="preserve">CRISTINA M. </t>
  </si>
  <si>
    <t xml:space="preserve">SI </t>
  </si>
  <si>
    <t>ARMANI</t>
  </si>
  <si>
    <t>VOLMER</t>
  </si>
  <si>
    <t>LODIRIZZINI</t>
  </si>
  <si>
    <t>MICOL ISABELLA</t>
  </si>
  <si>
    <t>LODI RIZZINI</t>
  </si>
  <si>
    <t>LODI  RIZZINI</t>
  </si>
  <si>
    <t>Z</t>
  </si>
  <si>
    <t>LO PRESTI</t>
  </si>
  <si>
    <t>All’interno di ogni fascia, nel caso di parità di punteggio, la precedenza è attribuita al docente con minor età.</t>
  </si>
  <si>
    <t xml:space="preserve">FELLETTI </t>
  </si>
  <si>
    <t>PAOLA</t>
  </si>
  <si>
    <t>FELLETTI</t>
  </si>
  <si>
    <t>VOLPATI</t>
  </si>
  <si>
    <t>FEDERICA</t>
  </si>
  <si>
    <t xml:space="preserve">  </t>
  </si>
  <si>
    <t>CUSMA' PICCIONE</t>
  </si>
  <si>
    <t xml:space="preserve"> </t>
  </si>
  <si>
    <t>CESCA</t>
  </si>
  <si>
    <t>MARTA</t>
  </si>
  <si>
    <t>MELONI</t>
  </si>
  <si>
    <t xml:space="preserve">   </t>
  </si>
  <si>
    <t xml:space="preserve">COSTA </t>
  </si>
  <si>
    <t>SALVATORE</t>
  </si>
  <si>
    <t>BADIN</t>
  </si>
  <si>
    <t>FABIO</t>
  </si>
  <si>
    <t>DE MATTEIS</t>
  </si>
  <si>
    <t>VERONICA</t>
  </si>
  <si>
    <t>CIPULLO</t>
  </si>
  <si>
    <t>MICAELA</t>
  </si>
  <si>
    <t>VENDEMIA</t>
  </si>
  <si>
    <t>DI TIZIO</t>
  </si>
  <si>
    <t xml:space="preserve">MAZZA </t>
  </si>
  <si>
    <t xml:space="preserve">  CLASSE AB56 (CHITARRA)</t>
  </si>
  <si>
    <t>QUIRICO</t>
  </si>
  <si>
    <t>PIERA</t>
  </si>
  <si>
    <t>NOTE:</t>
  </si>
  <si>
    <t>d</t>
  </si>
  <si>
    <t>CARDINALE</t>
  </si>
  <si>
    <t>ALBERTO</t>
  </si>
  <si>
    <t>PIERFRANCESCO</t>
  </si>
  <si>
    <r>
      <t xml:space="preserve">Ogni anno di servizio prestato presso la scuola Rinascita è stato valutato </t>
    </r>
    <r>
      <rPr>
        <b/>
        <u/>
        <sz val="11"/>
        <color theme="1"/>
        <rFont val="Calibri"/>
        <family val="2"/>
        <scheme val="minor"/>
      </rPr>
      <t xml:space="preserve">solo per la classe di concorso per cui il candidato ha prestato effettivo servizio </t>
    </r>
  </si>
  <si>
    <t xml:space="preserve">Ogni anno di servizio prestato presso la scuola Rinascita è stato valutato solo per la classe di concorso per cui il candidato ha prestato effettivo servizio </t>
  </si>
  <si>
    <t xml:space="preserve">FERRO </t>
  </si>
  <si>
    <t>COSTA</t>
  </si>
  <si>
    <t xml:space="preserve">FASCIA </t>
  </si>
  <si>
    <t xml:space="preserve">NESSUNA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</si>
</sst>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/>
    <xf numFmtId="2" fontId="0" fillId="0" borderId="0" xfId="0" applyNumberFormat="1" applyFont="1" applyBorder="1" applyAlignment="1">
      <alignment vertical="center"/>
    </xf>
    <xf numFmtId="0" fontId="0" fillId="3" borderId="0" xfId="0" applyFill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0" xfId="0" applyFill="1" applyBorder="1"/>
    <xf numFmtId="0" fontId="0" fillId="3" borderId="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49" fontId="3" fillId="0" borderId="0" xfId="0" applyNumberFormat="1" applyFont="1" applyBorder="1"/>
    <xf numFmtId="0" fontId="2" fillId="4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/>
    <xf numFmtId="49" fontId="14" fillId="0" borderId="0" xfId="0" applyNumberFormat="1" applyFont="1" applyBorder="1"/>
    <xf numFmtId="49" fontId="14" fillId="0" borderId="0" xfId="0" applyNumberFormat="1" applyFont="1" applyBorder="1" applyAlignment="1">
      <alignment wrapText="1"/>
    </xf>
    <xf numFmtId="0" fontId="14" fillId="0" borderId="0" xfId="0" applyFont="1" applyBorder="1"/>
    <xf numFmtId="0" fontId="14" fillId="0" borderId="0" xfId="0" applyFont="1"/>
    <xf numFmtId="0" fontId="12" fillId="0" borderId="0" xfId="0" applyFont="1" applyBorder="1"/>
    <xf numFmtId="0" fontId="12" fillId="0" borderId="0" xfId="0" applyFont="1"/>
    <xf numFmtId="0" fontId="15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18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 wrapText="1"/>
    </xf>
    <xf numFmtId="0" fontId="0" fillId="0" borderId="26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e" xfId="0" builtinId="0"/>
  </cellStyles>
  <dxfs count="182">
    <dxf>
      <font>
        <b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center" textRotation="0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z val="9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z val="9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7" tint="0.59999389629810485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  <border outline="0">
        <right style="thin">
          <color indexed="64"/>
        </right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</dxf>
    <dxf>
      <font>
        <b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la3" displayName="Tabella3" ref="A2:L6" totalsRowShown="0" headerRowDxfId="181" dataDxfId="179" headerRowBorderDxfId="180" tableBorderDxfId="178" totalsRowBorderDxfId="177">
  <sortState ref="A3:L6">
    <sortCondition ref="A3:A6"/>
  </sortState>
  <tableColumns count="12">
    <tableColumn id="1" name="N. POS" dataDxfId="176"/>
    <tableColumn id="2" name="COGNOME" dataDxfId="175"/>
    <tableColumn id="3" name="NOME" dataDxfId="174"/>
    <tableColumn id="5" name="FASCIA" dataDxfId="173"/>
    <tableColumn id="6" name=" SERVIZIO  IN RINASCITA" dataDxfId="172"/>
    <tableColumn id="7" name="TITOLI CULTURALI" dataDxfId="171"/>
    <tableColumn id="8" name="TITOLI PROFESSIONALI" dataDxfId="170"/>
    <tableColumn id="9" name="TITOLI SCIENTIFICI" dataDxfId="169"/>
    <tableColumn id="10" name="TITOLI DI SERVIZIO" dataDxfId="168"/>
    <tableColumn id="12" name="TITOLI ARTISTICI " dataDxfId="167"/>
    <tableColumn id="11" name="PUNTEGGIO COLLOQUIO GRADIMENTO" dataDxfId="166"/>
    <tableColumn id="13" name="TOTALE" dataDxfId="165">
      <calculatedColumnFormula>+Tabella3[[#This Row],[TITOLI CULTURALI]]+Tabella3[[#This Row],[TITOLI PROFESSIONALI]]+Tabella3[[#This Row],[TITOLI SCIENTIFICI]]+Tabella3[[#This Row],[TITOLI DI SERVIZIO]]+Tabella3[[#This Row],[TITOLI ARTISTICI ]]+Tabella3[[#This Row],[PUNTEGGIO COLLOQUIO GRADIMENTO]]</calculatedColumnFormula>
    </tableColumn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id="1" name="Tabella182" displayName="Tabella182" ref="A2:L4" totalsRowShown="0" headerRowDxfId="31" dataDxfId="29" headerRowBorderDxfId="30" tableBorderDxfId="28">
  <sortState ref="A3:L4">
    <sortCondition ref="D3:D4"/>
    <sortCondition descending="1" ref="L3:L4"/>
  </sortState>
  <tableColumns count="12">
    <tableColumn id="1" name="N. POS" dataDxfId="27"/>
    <tableColumn id="2" name="COGNOME" dataDxfId="26"/>
    <tableColumn id="3" name="NOME" dataDxfId="25"/>
    <tableColumn id="5" name="FASCIA" dataDxfId="24"/>
    <tableColumn id="6" name=" SERVIZIO  IN RINASCITA" dataDxfId="23"/>
    <tableColumn id="7" name="TITOLI CULTURALI" dataDxfId="22"/>
    <tableColumn id="8" name="TITOLI PROFESSIONALI" dataDxfId="21"/>
    <tableColumn id="9" name="TITOLI SCIENTIFICI" dataDxfId="20"/>
    <tableColumn id="10" name="TITOLI DI SERVIZIO" dataDxfId="19"/>
    <tableColumn id="4" name="TITOLI ARTISTICI" dataDxfId="18"/>
    <tableColumn id="11" name="PUNTEGGIO COLLOQUIO GRADIMENTO" dataDxfId="17"/>
    <tableColumn id="12" name="TOTALE" dataDxfId="16">
      <calculatedColumnFormula>+Tabella182[[#This Row],[TITOLI CULTURALI]]+Tabella182[[#This Row],[TITOLI PROFESSIONALI]]+Tabella182[[#This Row],[TITOLI SCIENTIFICI]]+Tabella182[[#This Row],[TITOLI DI SERVIZIO]]+Tabella182[[#This Row],[TITOLI ARTISTICI]]+Tabella182[[#This Row],[PUNTEGGIO COLLOQUIO GRADIMENTO]]</calculatedColumnFormula>
    </tableColumn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7" name="Tabella1828" displayName="Tabella1828" ref="A2:L3" totalsRowShown="0" headerRowDxfId="15" dataDxfId="13" headerRowBorderDxfId="14" tableBorderDxfId="12">
  <sortState ref="A3:L4">
    <sortCondition ref="D3:D4"/>
    <sortCondition descending="1" ref="L3:L4"/>
  </sortState>
  <tableColumns count="12">
    <tableColumn id="1" name="N. POS" dataDxfId="11"/>
    <tableColumn id="2" name="COGNOME" dataDxfId="10"/>
    <tableColumn id="3" name="NOME" dataDxfId="9"/>
    <tableColumn id="5" name="FASCIA" dataDxfId="8"/>
    <tableColumn id="6" name=" SERVIZIO  IN RINASCITA" dataDxfId="7"/>
    <tableColumn id="7" name="TITOLI CULTURALI" dataDxfId="6"/>
    <tableColumn id="8" name="TITOLI PROFESSIONALI" dataDxfId="5"/>
    <tableColumn id="9" name="TITOLI SCIENTIFICI" dataDxfId="4"/>
    <tableColumn id="10" name="TITOLI DI SERVIZIO" dataDxfId="3"/>
    <tableColumn id="4" name="TITOLI ARTISTICI" dataDxfId="2"/>
    <tableColumn id="11" name="PUNTEGGIO COLLOQUIO GRADIMENTO" dataDxfId="1"/>
    <tableColumn id="12" name="TOTALE" dataDxfId="0">
      <calculatedColumnFormula>+Tabella1828[[#This Row],[TITOLI CULTURALI]]+Tabella1828[[#This Row],[TITOLI PROFESSIONALI]]+Tabella1828[[#This Row],[TITOLI SCIENTIFICI]]+Tabella1828[[#This Row],[TITOLI DI SERVIZIO]]+Tabella1828[[#This Row],[TITOLI ARTISTICI]]+Tabella1828[PUNTEGGIO COLLOQUIO GRADIMENTO]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ella2" displayName="Tabella2" ref="A2:L5" totalsRowShown="0" headerRowDxfId="164" dataDxfId="162" headerRowBorderDxfId="163" tableBorderDxfId="161" totalsRowBorderDxfId="160">
  <sortState ref="A3:L8">
    <sortCondition ref="D3:D8"/>
    <sortCondition descending="1" ref="L3:L8"/>
  </sortState>
  <tableColumns count="12">
    <tableColumn id="1" name="N. POS " dataDxfId="159"/>
    <tableColumn id="2" name="COGNOME" dataDxfId="158"/>
    <tableColumn id="3" name="NOME" dataDxfId="157"/>
    <tableColumn id="5" name="FASCIA" dataDxfId="156"/>
    <tableColumn id="6" name=" SERVIZIO  IN RINASCITA" dataDxfId="155"/>
    <tableColumn id="7" name="TITOLI CULTURALI" dataDxfId="154"/>
    <tableColumn id="8" name="TITOLI PROFESSIONALI" dataDxfId="153"/>
    <tableColumn id="9" name="TITOLI SCIENTIFICI" dataDxfId="152"/>
    <tableColumn id="10" name="TITOLI DI SERVIZIO" dataDxfId="151"/>
    <tableColumn id="4" name="TITOLI ARTISTICI " dataDxfId="150"/>
    <tableColumn id="11" name="PUNTEGGIO COLLOQUIO GRADIMENTO" dataDxfId="149"/>
    <tableColumn id="14" name="TOTALE" dataDxfId="148">
      <calculatedColumnFormula>+Tabella2[[#This Row],[TITOLI CULTURALI]]+Tabella2[[#This Row],[TITOLI PROFESSIONALI]]+Tabella2[[#This Row],[TITOLI SCIENTIFICI]]+Tabella2[[#This Row],[TITOLI DI SERVIZIO]]+Tabella2[[#This Row],[TITOLI ARTISTICI ]]+Tabella2[[#This Row],[PUNTEGGIO COLLOQUIO GRADIMENTO]]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ella4" displayName="Tabella4" ref="A2:L7" totalsRowShown="0" headerRowDxfId="147" dataDxfId="145" headerRowBorderDxfId="146" tableBorderDxfId="144" totalsRowBorderDxfId="143">
  <sortState ref="A3:L10">
    <sortCondition ref="D3:D10"/>
    <sortCondition descending="1" ref="L3:L10"/>
  </sortState>
  <tableColumns count="12">
    <tableColumn id="1" name="N. POS" dataDxfId="142"/>
    <tableColumn id="2" name="COGNOME" dataDxfId="141"/>
    <tableColumn id="3" name="NOME" dataDxfId="140"/>
    <tableColumn id="5" name="FASCIA" dataDxfId="139"/>
    <tableColumn id="6" name=" SERVIZIO  IN RINASCITA" dataDxfId="138"/>
    <tableColumn id="7" name="TITOLI CULTURALI" dataDxfId="137"/>
    <tableColumn id="8" name="TITOLI PROFESSIONALI" dataDxfId="136"/>
    <tableColumn id="9" name="TITOLI SCIENTIFICI" dataDxfId="135"/>
    <tableColumn id="10" name="TITOLI DI SERVIZIO" dataDxfId="134"/>
    <tableColumn id="12" name="TITOLI ARTISTICI" dataDxfId="133"/>
    <tableColumn id="11" name="PUNTEGGIO COLLOQUIO GRADIMENTO" dataDxfId="132"/>
    <tableColumn id="13" name="TOTALE" dataDxfId="131">
      <calculatedColumnFormula>+Tabella4[[#This Row],[TITOLI CULTURALI]]+Tabella4[[#This Row],[TITOLI PROFESSIONALI]]+Tabella4[[#This Row],[TITOLI SCIENTIFICI]]+Tabella4[[#This Row],[TITOLI DI SERVIZIO]]+Tabella4[[#This Row],[TITOLI ARTISTICI]]+Tabella4[[#This Row],[PUNTEGGIO COLLOQUIO GRADIMENTO]]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ella5" displayName="Tabella5" ref="A2:L13" totalsRowShown="0" headerRowDxfId="130" dataDxfId="128" headerRowBorderDxfId="129" tableBorderDxfId="127" totalsRowBorderDxfId="126">
  <sortState ref="A3:L13">
    <sortCondition ref="A3:A13"/>
  </sortState>
  <tableColumns count="12">
    <tableColumn id="1" name="N. POS" dataDxfId="125"/>
    <tableColumn id="2" name="COGNOME" dataDxfId="124"/>
    <tableColumn id="3" name="NOME" dataDxfId="123"/>
    <tableColumn id="5" name="FASCIA" dataDxfId="122"/>
    <tableColumn id="6" name=" SERVIZIO  IN RINASCITA" dataDxfId="121"/>
    <tableColumn id="7" name="TITOLI CULTURALI" dataDxfId="120"/>
    <tableColumn id="8" name="TITOLI PROFESSIONALI" dataDxfId="119"/>
    <tableColumn id="9" name="TITOLI SCIENTIFICI" dataDxfId="118"/>
    <tableColumn id="10" name="TITOLI DI SERVIZIO" dataDxfId="117"/>
    <tableColumn id="11" name="TITOLI ARTISTICI" dataDxfId="116"/>
    <tableColumn id="4" name="PUNTEGGIO COLLOQUIO GRADIMENTO" dataDxfId="115"/>
    <tableColumn id="13" name="TOTALE" dataDxfId="114">
      <calculatedColumnFormula>+Tabella5[[#This Row],[TITOLI CULTURALI]]+Tabella5[[#This Row],[TITOLI PROFESSIONALI]]+Tabella5[[#This Row],[TITOLI SCIENTIFICI]]+Tabella5[[#This Row],[TITOLI DI SERVIZIO]]+J3+Tabella5[[#This Row],[PUNTEGGIO COLLOQUIO GRADIMENTO]]</calculatedColumnFormula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6" name="Tabella6" displayName="Tabella6" ref="A2:L29" totalsRowShown="0" headerRowDxfId="113" dataDxfId="111" headerRowBorderDxfId="112" tableBorderDxfId="110" totalsRowBorderDxfId="109">
  <sortState ref="A3:L28">
    <sortCondition ref="D3:D28"/>
    <sortCondition descending="1" ref="L3:L28"/>
  </sortState>
  <tableColumns count="12">
    <tableColumn id="13" name="N. POS" dataDxfId="108"/>
    <tableColumn id="2" name="COGNOME" dataDxfId="107"/>
    <tableColumn id="3" name="NOME" dataDxfId="106"/>
    <tableColumn id="5" name="FASCIA " dataDxfId="105"/>
    <tableColumn id="6" name=" SERVIZIO  IN RINASCITA" dataDxfId="104"/>
    <tableColumn id="7" name="TITOLI CULTURALI" dataDxfId="103"/>
    <tableColumn id="8" name="TITOLI PROFESSIONALI" dataDxfId="102"/>
    <tableColumn id="9" name="TITOLI SCIENTIFICI" dataDxfId="101"/>
    <tableColumn id="10" name="TITOLI DI SERVIZIO" dataDxfId="100"/>
    <tableColumn id="1" name="TITOLI ARTISTICI " dataDxfId="99"/>
    <tableColumn id="11" name="PUNTEGGIO COLLOQUIO GRADIMENTO" dataDxfId="98"/>
    <tableColumn id="14" name="TOTALE" dataDxfId="97">
      <calculatedColumnFormula>+Tabella6[[#This Row],[TITOLI CULTURALI]]+Tabella6[[#This Row],[TITOLI PROFESSIONALI]]+Tabella6[[#This Row],[TITOLI SCIENTIFICI]]+Tabella6[[#This Row],[TITOLI DI SERVIZIO]]+Tabella6[[#This Row],[TITOLI ARTISTICI ]]+Tabella6[[#This Row],[PUNTEGGIO COLLOQUIO GRADIMENTO]]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9" name="Tabella19" displayName="Tabella19" ref="A2:L14" totalsRowShown="0" headerRowDxfId="96" dataDxfId="95" tableBorderDxfId="94">
  <sortState ref="A3:L14">
    <sortCondition descending="1" ref="L3:L14"/>
    <sortCondition ref="A3:A14"/>
  </sortState>
  <tableColumns count="12">
    <tableColumn id="13" name="N.POS." dataDxfId="93"/>
    <tableColumn id="2" name="COGNOME" dataDxfId="92"/>
    <tableColumn id="3" name="NOME" dataDxfId="91"/>
    <tableColumn id="5" name="FASCIA" dataDxfId="90"/>
    <tableColumn id="6" name=" SERVIZIO  IN RINASCITA" dataDxfId="89"/>
    <tableColumn id="7" name="TITOLI CULTURALI" dataDxfId="88"/>
    <tableColumn id="8" name="TITOLI PROFESSIONALI" dataDxfId="87"/>
    <tableColumn id="9" name="TITOLI SCIENTIFICI" dataDxfId="86"/>
    <tableColumn id="10" name="TITOLI DI SERVIZIO" dataDxfId="85"/>
    <tableColumn id="1" name="TITOLI ARTISTICI" dataDxfId="84"/>
    <tableColumn id="11" name="PUNTEGGIO COLLOQUIO GRADIMENTO" dataDxfId="83"/>
    <tableColumn id="14" name="TOTALE" dataDxfId="82">
      <calculatedColumnFormula>+Tabella19[[#This Row],[TITOLI CULTURALI]]+Tabella19[[#This Row],[TITOLI PROFESSIONALI]]+Tabella19[[#This Row],[TITOLI SCIENTIFICI]]+Tabella19[[#This Row],[TITOLI DI SERVIZIO]]+Tabella19[[#This Row],[TITOLI ARTISTICI]]+Tabella19[[#This Row],[PUNTEGGIO COLLOQUIO GRADIMENTO]]</calculatedColumnFormula>
    </tableColumn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id="18" name="Tabella18" displayName="Tabella18" ref="A2:L3" totalsRowShown="0" headerRowDxfId="81" dataDxfId="79" headerRowBorderDxfId="80" tableBorderDxfId="78">
  <tableColumns count="12">
    <tableColumn id="1" name="N. POS" dataDxfId="77"/>
    <tableColumn id="2" name="COGNOME" dataDxfId="76"/>
    <tableColumn id="3" name="NOME" dataDxfId="75"/>
    <tableColumn id="5" name="FASCIA" dataDxfId="74"/>
    <tableColumn id="6" name=" SERVIZIO  IN RINASCITA" dataDxfId="73"/>
    <tableColumn id="7" name="TITOLI CULTURALI" dataDxfId="72"/>
    <tableColumn id="8" name="TITOLI PROFESSIONALI" dataDxfId="71"/>
    <tableColumn id="9" name="TITOLI SCIENTIFICI" dataDxfId="70"/>
    <tableColumn id="10" name="TITOLI DI SERVIZIO" dataDxfId="69"/>
    <tableColumn id="4" name="TITOLI ARTISTICI " dataDxfId="68"/>
    <tableColumn id="11" name="PUNTEGGIO COLLOQUIO GRADIMENTO" dataDxfId="67"/>
    <tableColumn id="12" name="TOTALE" dataDxfId="66">
      <calculatedColumnFormula>+Tabella18[TITOLI CULTURALI]+Tabella18[TITOLI PROFESSIONALI]+Tabella18[TITOLI SCIENTIFICI]+Tabella18[TITOLI DI SERVIZIO]+Tabella18[[TITOLI ARTISTICI ]]+Tabella18[PUNTEGGIO COLLOQUIO GRADIMENTO]</calculatedColumnFormula>
    </tableColumn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id="20" name="Tabella20" displayName="Tabella20" ref="A2:L5" totalsRowShown="0" headerRowDxfId="65" dataDxfId="63" headerRowBorderDxfId="64" tableBorderDxfId="62" totalsRowBorderDxfId="61">
  <sortState ref="A3:L7">
    <sortCondition ref="D3:D7"/>
    <sortCondition descending="1" ref="L3:L7"/>
  </sortState>
  <tableColumns count="12">
    <tableColumn id="1" name="N. POS" dataDxfId="60"/>
    <tableColumn id="2" name="COGNOME" dataDxfId="59"/>
    <tableColumn id="3" name="NOME" dataDxfId="58"/>
    <tableColumn id="5" name="FASCIA" dataDxfId="57"/>
    <tableColumn id="6" name=" SERVIZIO  IN RINASCITA" dataDxfId="56"/>
    <tableColumn id="7" name="TITOLI CULTURALI" dataDxfId="55"/>
    <tableColumn id="8" name="TITOLI PROFESSIONALI" dataDxfId="54"/>
    <tableColumn id="9" name="TITOLI SCIENTIFICI" dataDxfId="53"/>
    <tableColumn id="10" name="TITOLI DI SERVIZIO" dataDxfId="52"/>
    <tableColumn id="4" name="TITOLI ARTISTICI" dataDxfId="51"/>
    <tableColumn id="12" name="PUNTEGGIO COLLOQUIO GRADIMENTO" dataDxfId="50"/>
    <tableColumn id="14" name="TOTALE" dataDxfId="49">
      <calculatedColumnFormula>+Tabella20[[#This Row],[TITOLI CULTURALI]]+Tabella20[[#This Row],[TITOLI PROFESSIONALI]]+Tabella20[[#This Row],[TITOLI SCIENTIFICI]]+Tabella20[[#This Row],[TITOLI DI SERVIZIO]]+Tabella20[[#This Row],[TITOLI ARTISTICI]]+Tabella20[[#This Row],[PUNTEGGIO COLLOQUIO GRADIMENTO]]</calculatedColumnFormula>
    </tableColumn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id="23" name="Tabella23" displayName="Tabella23" ref="A2:L13" totalsRowShown="0" headerRowDxfId="48" dataDxfId="46" headerRowBorderDxfId="47" tableBorderDxfId="45" totalsRowBorderDxfId="44">
  <sortState ref="A3:L13">
    <sortCondition descending="1" ref="L3:L13"/>
  </sortState>
  <tableColumns count="12">
    <tableColumn id="13" name="N. POS" dataDxfId="43"/>
    <tableColumn id="2" name="COGNOME" dataDxfId="42"/>
    <tableColumn id="3" name="NOME" dataDxfId="41"/>
    <tableColumn id="5" name="FASCIA" dataDxfId="40"/>
    <tableColumn id="6" name=" SERVIZIO  IN RINASCITA" dataDxfId="39"/>
    <tableColumn id="7" name="TITOLI CULTURALI" dataDxfId="38"/>
    <tableColumn id="8" name="TITOLI PROFESSIONALI" dataDxfId="37"/>
    <tableColumn id="9" name="TITOLI SCIENTIFICI" dataDxfId="36"/>
    <tableColumn id="10" name="TITOLI DI SERVIZIO" dataDxfId="35"/>
    <tableColumn id="12" name="TITOLI ARTISTICI " dataDxfId="34"/>
    <tableColumn id="11" name="PUNTEGGIO COLLOQUIO GRADIMENTO " dataDxfId="33"/>
    <tableColumn id="14" name="TOTALE" dataDxfId="32">
      <calculatedColumnFormula>+Tabella23[[#This Row],[TITOLI CULTURALI]]+Tabella23[[#This Row],[TITOLI PROFESSIONALI]]+Tabella23[[#This Row],[TITOLI SCIENTIFICI]]+Tabella23[[#This Row],[TITOLI DI SERVIZIO]]+Tabella23[[#This Row],[TITOLI ARTISTICI ]]+Tabella23[[#This Row],[PUNTEGGIO COLLOQUIO GRADIMENTO 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W26"/>
  <sheetViews>
    <sheetView zoomScale="80" zoomScaleNormal="80" workbookViewId="0">
      <selection activeCell="J11" sqref="J11"/>
    </sheetView>
  </sheetViews>
  <sheetFormatPr defaultRowHeight="15" x14ac:dyDescent="0.25"/>
  <cols>
    <col min="1" max="1" width="10.140625" customWidth="1"/>
    <col min="2" max="2" width="14.5703125" customWidth="1"/>
    <col min="3" max="3" width="18.7109375" customWidth="1"/>
    <col min="4" max="4" width="13.42578125" customWidth="1"/>
    <col min="5" max="5" width="16.7109375" style="11" customWidth="1"/>
    <col min="6" max="7" width="16.7109375" customWidth="1"/>
    <col min="8" max="8" width="13.42578125" customWidth="1"/>
    <col min="9" max="10" width="16.7109375" customWidth="1"/>
    <col min="11" max="11" width="18.28515625" customWidth="1"/>
    <col min="12" max="12" width="20.7109375" customWidth="1"/>
  </cols>
  <sheetData>
    <row r="1" spans="1:23" ht="32.1" customHeight="1" x14ac:dyDescent="0.25">
      <c r="A1" s="137" t="s">
        <v>78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s="9" customFormat="1" ht="42" customHeight="1" x14ac:dyDescent="0.25">
      <c r="A2" s="17" t="s">
        <v>10</v>
      </c>
      <c r="B2" s="15" t="s">
        <v>0</v>
      </c>
      <c r="C2" s="15" t="s">
        <v>1</v>
      </c>
      <c r="D2" s="15" t="s">
        <v>2</v>
      </c>
      <c r="E2" s="15" t="s">
        <v>6</v>
      </c>
      <c r="F2" s="15" t="s">
        <v>8</v>
      </c>
      <c r="G2" s="15" t="s">
        <v>3</v>
      </c>
      <c r="H2" s="15" t="s">
        <v>7</v>
      </c>
      <c r="I2" s="15" t="s">
        <v>4</v>
      </c>
      <c r="J2" s="15" t="s">
        <v>97</v>
      </c>
      <c r="K2" s="15" t="s">
        <v>35</v>
      </c>
      <c r="L2" s="43" t="s">
        <v>5</v>
      </c>
      <c r="M2" s="8"/>
      <c r="N2" s="8"/>
      <c r="O2" s="8"/>
      <c r="P2" s="8"/>
      <c r="Q2" s="8"/>
      <c r="R2" s="8"/>
      <c r="S2" s="8"/>
      <c r="T2" s="8"/>
      <c r="U2" s="8"/>
      <c r="V2" s="8"/>
    </row>
    <row r="3" spans="1:23" s="2" customFormat="1" ht="15.95" customHeight="1" x14ac:dyDescent="0.25">
      <c r="A3" s="5">
        <v>1</v>
      </c>
      <c r="B3" s="7" t="s">
        <v>81</v>
      </c>
      <c r="C3" s="6" t="s">
        <v>82</v>
      </c>
      <c r="D3" s="86" t="s">
        <v>93</v>
      </c>
      <c r="E3" s="89" t="s">
        <v>15</v>
      </c>
      <c r="F3" s="95">
        <v>2.5</v>
      </c>
      <c r="G3" s="95">
        <v>6.5</v>
      </c>
      <c r="H3" s="95">
        <v>0</v>
      </c>
      <c r="I3" s="95">
        <v>7</v>
      </c>
      <c r="J3" s="95">
        <v>0</v>
      </c>
      <c r="K3" s="95"/>
      <c r="L3" s="96">
        <f>+Tabella3[[#This Row],[TITOLI CULTURALI]]+Tabella3[[#This Row],[TITOLI PROFESSIONALI]]+Tabella3[[#This Row],[TITOLI SCIENTIFICI]]+Tabella3[[#This Row],[TITOLI DI SERVIZIO]]+Tabella3[[#This Row],[TITOLI ARTISTICI ]]+Tabella3[[#This Row],[PUNTEGGIO COLLOQUIO GRADIMENTO]]</f>
        <v>16</v>
      </c>
    </row>
    <row r="4" spans="1:23" s="2" customFormat="1" ht="15.95" customHeight="1" x14ac:dyDescent="0.25">
      <c r="A4" s="5">
        <v>2</v>
      </c>
      <c r="B4" s="6" t="s">
        <v>73</v>
      </c>
      <c r="C4" s="6" t="s">
        <v>74</v>
      </c>
      <c r="D4" s="86" t="s">
        <v>13</v>
      </c>
      <c r="E4" s="89" t="s">
        <v>15</v>
      </c>
      <c r="F4" s="97">
        <v>0</v>
      </c>
      <c r="G4" s="95">
        <v>0</v>
      </c>
      <c r="H4" s="95">
        <v>0</v>
      </c>
      <c r="I4" s="95">
        <v>3</v>
      </c>
      <c r="J4" s="95">
        <v>0</v>
      </c>
      <c r="K4" s="98">
        <v>46</v>
      </c>
      <c r="L4" s="96">
        <f>+Tabella3[[#This Row],[TITOLI CULTURALI]]+Tabella3[[#This Row],[TITOLI PROFESSIONALI]]+Tabella3[[#This Row],[TITOLI SCIENTIFICI]]+Tabella3[[#This Row],[TITOLI DI SERVIZIO]]+Tabella3[[#This Row],[TITOLI ARTISTICI ]]+Tabella3[[#This Row],[PUNTEGGIO COLLOQUIO GRADIMENTO]]</f>
        <v>49</v>
      </c>
    </row>
    <row r="5" spans="1:23" s="2" customFormat="1" ht="15.75" x14ac:dyDescent="0.25">
      <c r="A5" s="120">
        <v>3</v>
      </c>
      <c r="B5" s="122" t="s">
        <v>40</v>
      </c>
      <c r="C5" s="122" t="s">
        <v>41</v>
      </c>
      <c r="D5" s="118" t="s">
        <v>13</v>
      </c>
      <c r="E5" s="123" t="s">
        <v>21</v>
      </c>
      <c r="F5" s="124">
        <v>0</v>
      </c>
      <c r="G5" s="124">
        <v>0</v>
      </c>
      <c r="H5" s="124">
        <v>0</v>
      </c>
      <c r="I5" s="124">
        <v>0</v>
      </c>
      <c r="J5" s="126">
        <v>0</v>
      </c>
      <c r="K5" s="98">
        <v>33</v>
      </c>
      <c r="L5" s="99">
        <f>+Tabella3[[#This Row],[TITOLI CULTURALI]]+Tabella3[[#This Row],[TITOLI PROFESSIONALI]]+Tabella3[[#This Row],[TITOLI SCIENTIFICI]]+Tabella3[[#This Row],[TITOLI DI SERVIZIO]]+Tabella3[[#This Row],[TITOLI ARTISTICI ]]+Tabella3[[#This Row],[PUNTEGGIO COLLOQUIO GRADIMENTO]]</f>
        <v>33</v>
      </c>
    </row>
    <row r="6" spans="1:23" s="2" customFormat="1" ht="15.95" customHeight="1" x14ac:dyDescent="0.25">
      <c r="A6" s="121">
        <v>4</v>
      </c>
      <c r="B6" s="7" t="s">
        <v>132</v>
      </c>
      <c r="C6" s="7" t="s">
        <v>133</v>
      </c>
      <c r="D6" s="86" t="s">
        <v>105</v>
      </c>
      <c r="E6" s="19" t="s">
        <v>15</v>
      </c>
      <c r="F6" s="125">
        <v>0</v>
      </c>
      <c r="G6" s="125">
        <v>0</v>
      </c>
      <c r="H6" s="125">
        <v>5</v>
      </c>
      <c r="I6" s="125">
        <v>0</v>
      </c>
      <c r="J6" s="127">
        <v>0</v>
      </c>
      <c r="K6" s="98">
        <v>36</v>
      </c>
      <c r="L6" s="96">
        <f>+Tabella3[[#This Row],[TITOLI CULTURALI]]+Tabella3[[#This Row],[TITOLI PROFESSIONALI]]+Tabella3[[#This Row],[TITOLI SCIENTIFICI]]+Tabella3[[#This Row],[TITOLI DI SERVIZIO]]+Tabella3[[#This Row],[TITOLI ARTISTICI ]]+Tabella3[[#This Row],[PUNTEGGIO COLLOQUIO GRADIMENTO]]</f>
        <v>41</v>
      </c>
    </row>
    <row r="7" spans="1:23" s="44" customFormat="1" x14ac:dyDescent="0.25">
      <c r="E7" s="48"/>
    </row>
    <row r="9" spans="1:23" x14ac:dyDescent="0.25">
      <c r="A9" s="46"/>
    </row>
    <row r="10" spans="1:23" x14ac:dyDescent="0.25">
      <c r="A10" s="4"/>
      <c r="B10" s="4"/>
      <c r="C10" s="4"/>
      <c r="D10" s="4"/>
      <c r="E10" s="34"/>
      <c r="F10" s="4"/>
      <c r="G10" s="4"/>
      <c r="H10" s="4"/>
      <c r="I10" s="4"/>
      <c r="J10" s="4"/>
      <c r="K10" s="4"/>
    </row>
    <row r="11" spans="1:23" x14ac:dyDescent="0.25">
      <c r="A11" s="4"/>
      <c r="B11" s="4"/>
      <c r="C11" s="4"/>
      <c r="D11" s="4"/>
      <c r="E11" s="34"/>
      <c r="F11" s="4"/>
      <c r="G11" s="4"/>
      <c r="H11" s="4"/>
      <c r="I11" s="4"/>
      <c r="J11" s="4"/>
      <c r="K11" s="4"/>
    </row>
    <row r="12" spans="1:23" x14ac:dyDescent="0.25">
      <c r="A12" s="4"/>
      <c r="B12" s="4"/>
      <c r="C12" s="4"/>
      <c r="D12" s="4"/>
      <c r="E12" s="34"/>
      <c r="F12" s="4"/>
      <c r="G12" s="4"/>
      <c r="H12" s="4"/>
      <c r="I12" s="4"/>
      <c r="J12" s="4"/>
      <c r="K12" s="4"/>
    </row>
    <row r="13" spans="1:23" x14ac:dyDescent="0.25">
      <c r="A13" s="4"/>
      <c r="B13" s="4"/>
      <c r="C13" s="4"/>
      <c r="D13" s="4"/>
      <c r="E13" s="34"/>
      <c r="F13" s="4"/>
      <c r="G13" s="4"/>
      <c r="H13" s="4"/>
      <c r="I13" s="4"/>
      <c r="J13" s="4"/>
      <c r="K13" s="4"/>
    </row>
    <row r="14" spans="1:23" x14ac:dyDescent="0.25">
      <c r="A14" s="52"/>
      <c r="B14" s="52"/>
      <c r="C14" s="52"/>
      <c r="D14" s="52"/>
      <c r="E14" s="53"/>
      <c r="F14" s="52"/>
      <c r="G14" s="4"/>
      <c r="H14" s="4"/>
      <c r="I14" s="4"/>
      <c r="J14" s="4"/>
      <c r="K14" s="4"/>
    </row>
    <row r="15" spans="1:23" x14ac:dyDescent="0.25">
      <c r="A15" s="54" t="s">
        <v>144</v>
      </c>
      <c r="B15" s="52"/>
      <c r="C15" s="52"/>
      <c r="D15" s="52"/>
      <c r="E15" s="53"/>
      <c r="F15" s="52"/>
      <c r="G15" s="4"/>
      <c r="H15" s="4"/>
      <c r="I15" s="4"/>
      <c r="J15" s="4"/>
      <c r="K15" s="4"/>
    </row>
    <row r="16" spans="1:23" x14ac:dyDescent="0.25">
      <c r="A16" s="4" t="s">
        <v>117</v>
      </c>
      <c r="B16" s="4"/>
      <c r="C16" s="4"/>
      <c r="D16" s="34"/>
      <c r="E16" s="4"/>
      <c r="F16" s="4"/>
      <c r="G16" s="4"/>
      <c r="H16" s="4"/>
      <c r="I16" s="4"/>
      <c r="J16" s="4"/>
      <c r="K16" s="4"/>
    </row>
    <row r="17" spans="1:11" x14ac:dyDescent="0.25">
      <c r="A17" s="4" t="s">
        <v>95</v>
      </c>
      <c r="B17" s="4"/>
      <c r="C17" s="4"/>
      <c r="D17" s="4"/>
      <c r="E17" s="34"/>
      <c r="F17" s="4"/>
      <c r="G17" s="4"/>
      <c r="H17" s="4"/>
      <c r="I17" s="4"/>
      <c r="J17" s="4"/>
      <c r="K17" s="4"/>
    </row>
    <row r="18" spans="1:11" x14ac:dyDescent="0.25">
      <c r="A18" s="62" t="s">
        <v>150</v>
      </c>
      <c r="B18" s="62"/>
      <c r="C18" s="62"/>
      <c r="D18" s="62"/>
      <c r="E18" s="63"/>
      <c r="F18" s="62"/>
      <c r="G18" s="64"/>
      <c r="H18" s="64"/>
      <c r="I18" s="64"/>
      <c r="J18" s="64"/>
      <c r="K18" s="4"/>
    </row>
    <row r="19" spans="1:11" x14ac:dyDescent="0.25">
      <c r="A19" s="52"/>
      <c r="B19" s="52"/>
      <c r="C19" s="52"/>
      <c r="D19" s="52"/>
      <c r="E19" s="53"/>
      <c r="F19" s="52"/>
      <c r="G19" s="4"/>
      <c r="H19" s="4"/>
      <c r="I19" s="4"/>
      <c r="J19" s="4"/>
      <c r="K19" s="4"/>
    </row>
    <row r="20" spans="1:11" x14ac:dyDescent="0.25">
      <c r="A20" s="52"/>
      <c r="B20" s="52"/>
      <c r="C20" s="52"/>
      <c r="D20" s="52"/>
      <c r="E20" s="53"/>
      <c r="F20" s="52"/>
      <c r="G20" s="4"/>
      <c r="H20" s="4"/>
      <c r="I20" s="4"/>
      <c r="J20" s="4"/>
      <c r="K20" s="4"/>
    </row>
    <row r="21" spans="1:11" x14ac:dyDescent="0.25">
      <c r="A21" s="52"/>
      <c r="B21" s="52"/>
      <c r="C21" s="52"/>
      <c r="D21" s="52"/>
      <c r="E21" s="53"/>
      <c r="F21" s="52"/>
      <c r="G21" s="4"/>
      <c r="H21" s="4"/>
      <c r="I21" s="4"/>
      <c r="J21" s="4"/>
      <c r="K21" s="4"/>
    </row>
    <row r="22" spans="1:11" x14ac:dyDescent="0.25">
      <c r="A22" s="52"/>
      <c r="B22" s="52"/>
      <c r="C22" s="52"/>
      <c r="D22" s="52"/>
      <c r="E22" s="53"/>
      <c r="F22" s="52"/>
      <c r="G22" s="4"/>
      <c r="H22" s="4"/>
      <c r="I22" s="4"/>
      <c r="J22" s="4"/>
      <c r="K22" s="4"/>
    </row>
    <row r="23" spans="1:11" x14ac:dyDescent="0.25">
      <c r="A23" s="52"/>
      <c r="B23" s="52"/>
      <c r="C23" s="52"/>
      <c r="D23" s="52"/>
      <c r="E23" s="53"/>
      <c r="F23" s="52"/>
      <c r="G23" s="4"/>
      <c r="H23" s="4"/>
      <c r="I23" s="4"/>
      <c r="J23" s="4"/>
      <c r="K23" s="4"/>
    </row>
    <row r="24" spans="1:11" x14ac:dyDescent="0.25">
      <c r="A24" s="4"/>
      <c r="B24" s="4"/>
      <c r="C24" s="4"/>
      <c r="D24" s="4"/>
      <c r="E24" s="34"/>
      <c r="F24" s="4"/>
      <c r="G24" s="4"/>
      <c r="H24" s="4"/>
      <c r="I24" s="4"/>
      <c r="J24" s="4"/>
      <c r="K24" s="4"/>
    </row>
    <row r="25" spans="1:11" x14ac:dyDescent="0.25">
      <c r="A25" s="4"/>
      <c r="B25" s="4"/>
      <c r="C25" s="4"/>
      <c r="D25" s="4"/>
      <c r="E25" s="34"/>
      <c r="F25" s="4"/>
      <c r="G25" s="4"/>
      <c r="H25" s="4"/>
      <c r="I25" s="4"/>
      <c r="J25" s="4"/>
      <c r="K25" s="4"/>
    </row>
    <row r="26" spans="1:11" x14ac:dyDescent="0.25">
      <c r="A26" s="4"/>
      <c r="B26" s="4"/>
      <c r="C26" s="4"/>
      <c r="D26" s="4"/>
      <c r="E26" s="34"/>
      <c r="F26" s="4"/>
      <c r="G26" s="4"/>
      <c r="H26" s="4"/>
      <c r="I26" s="4"/>
      <c r="J26" s="4"/>
      <c r="K26" s="4"/>
    </row>
  </sheetData>
  <sheetProtection sheet="1" formatCells="0" formatColumns="0" formatRows="0" insertColumns="0" insertRows="0" insertHyperlinks="0" deleteColumns="0" deleteRows="0" sort="0" autoFilter="0" pivotTables="0"/>
  <sortState ref="B4:L16">
    <sortCondition ref="D4:D16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U30"/>
  <sheetViews>
    <sheetView zoomScale="80" zoomScaleNormal="80" workbookViewId="0">
      <selection activeCell="G16" sqref="G16"/>
    </sheetView>
  </sheetViews>
  <sheetFormatPr defaultRowHeight="15" x14ac:dyDescent="0.25"/>
  <cols>
    <col min="1" max="1" width="7.140625" customWidth="1"/>
    <col min="2" max="2" width="15.42578125" customWidth="1"/>
    <col min="3" max="3" width="18.140625" customWidth="1"/>
    <col min="4" max="4" width="7.85546875" style="11" customWidth="1"/>
    <col min="5" max="5" width="12" customWidth="1"/>
    <col min="6" max="6" width="12.5703125" customWidth="1"/>
    <col min="7" max="7" width="15.7109375" customWidth="1"/>
    <col min="8" max="8" width="13.7109375" customWidth="1"/>
    <col min="9" max="9" width="13.42578125" customWidth="1"/>
    <col min="10" max="10" width="17.85546875" customWidth="1"/>
    <col min="11" max="11" width="24.5703125" customWidth="1"/>
    <col min="12" max="12" width="20.5703125" customWidth="1"/>
  </cols>
  <sheetData>
    <row r="1" spans="1:21" ht="32.1" customHeight="1" x14ac:dyDescent="0.25">
      <c r="A1" s="137" t="s">
        <v>104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9" customFormat="1" ht="48" customHeight="1" x14ac:dyDescent="0.25">
      <c r="A2" s="30" t="s">
        <v>10</v>
      </c>
      <c r="B2" s="31" t="s">
        <v>0</v>
      </c>
      <c r="C2" s="31" t="s">
        <v>1</v>
      </c>
      <c r="D2" s="31" t="s">
        <v>2</v>
      </c>
      <c r="E2" s="31" t="s">
        <v>6</v>
      </c>
      <c r="F2" s="31" t="s">
        <v>8</v>
      </c>
      <c r="G2" s="31" t="s">
        <v>3</v>
      </c>
      <c r="H2" s="31" t="s">
        <v>7</v>
      </c>
      <c r="I2" s="31" t="s">
        <v>4</v>
      </c>
      <c r="J2" s="31" t="s">
        <v>97</v>
      </c>
      <c r="K2" s="31" t="s">
        <v>22</v>
      </c>
      <c r="L2" s="31" t="s">
        <v>5</v>
      </c>
      <c r="M2" s="8"/>
      <c r="N2" s="8"/>
      <c r="O2" s="8"/>
      <c r="P2" s="8"/>
      <c r="Q2" s="45"/>
      <c r="R2" s="8"/>
      <c r="S2" s="8"/>
      <c r="T2" s="8"/>
    </row>
    <row r="3" spans="1:21" s="2" customFormat="1" ht="15.95" customHeight="1" x14ac:dyDescent="0.25">
      <c r="A3" s="110">
        <v>1</v>
      </c>
      <c r="B3" s="75" t="s">
        <v>36</v>
      </c>
      <c r="C3" s="75" t="s">
        <v>37</v>
      </c>
      <c r="D3" s="111" t="s">
        <v>14</v>
      </c>
      <c r="E3" s="75" t="s">
        <v>15</v>
      </c>
      <c r="F3" s="75">
        <v>2</v>
      </c>
      <c r="G3" s="75">
        <v>4</v>
      </c>
      <c r="H3" s="75">
        <v>0</v>
      </c>
      <c r="I3" s="75">
        <v>24</v>
      </c>
      <c r="J3" s="75">
        <v>0</v>
      </c>
      <c r="K3" s="75">
        <v>49</v>
      </c>
      <c r="L3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79</v>
      </c>
    </row>
    <row r="4" spans="1:21" s="2" customFormat="1" ht="15.95" customHeight="1" x14ac:dyDescent="0.25">
      <c r="A4" s="110">
        <v>2</v>
      </c>
      <c r="B4" s="75" t="s">
        <v>75</v>
      </c>
      <c r="C4" s="75" t="s">
        <v>41</v>
      </c>
      <c r="D4" s="111" t="s">
        <v>14</v>
      </c>
      <c r="E4" s="75" t="s">
        <v>15</v>
      </c>
      <c r="F4" s="75">
        <v>0</v>
      </c>
      <c r="G4" s="75">
        <v>6</v>
      </c>
      <c r="H4" s="75">
        <v>2</v>
      </c>
      <c r="I4" s="75">
        <v>24</v>
      </c>
      <c r="J4" s="75">
        <v>0</v>
      </c>
      <c r="K4" s="75">
        <v>42</v>
      </c>
      <c r="L4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74</v>
      </c>
    </row>
    <row r="5" spans="1:21" s="2" customFormat="1" ht="15.95" customHeight="1" x14ac:dyDescent="0.25">
      <c r="A5" s="110">
        <v>3</v>
      </c>
      <c r="B5" s="75" t="s">
        <v>48</v>
      </c>
      <c r="C5" s="75" t="s">
        <v>49</v>
      </c>
      <c r="D5" s="111" t="s">
        <v>13</v>
      </c>
      <c r="E5" s="75" t="s">
        <v>15</v>
      </c>
      <c r="F5" s="75">
        <v>1</v>
      </c>
      <c r="G5" s="75">
        <v>7</v>
      </c>
      <c r="H5" s="75">
        <v>8</v>
      </c>
      <c r="I5" s="75">
        <v>9</v>
      </c>
      <c r="J5" s="75">
        <v>0</v>
      </c>
      <c r="K5" s="75">
        <v>47</v>
      </c>
      <c r="L5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72</v>
      </c>
    </row>
    <row r="6" spans="1:21" s="2" customFormat="1" ht="15.95" customHeight="1" x14ac:dyDescent="0.25">
      <c r="A6" s="110">
        <v>4</v>
      </c>
      <c r="B6" s="75" t="s">
        <v>67</v>
      </c>
      <c r="C6" s="75" t="s">
        <v>68</v>
      </c>
      <c r="D6" s="111" t="s">
        <v>13</v>
      </c>
      <c r="E6" s="75" t="s">
        <v>15</v>
      </c>
      <c r="F6" s="75">
        <v>2</v>
      </c>
      <c r="G6" s="75">
        <v>3.5</v>
      </c>
      <c r="H6" s="75">
        <v>0</v>
      </c>
      <c r="I6" s="75">
        <v>6</v>
      </c>
      <c r="J6" s="75">
        <v>0</v>
      </c>
      <c r="K6" s="73">
        <v>41</v>
      </c>
      <c r="L6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52.5</v>
      </c>
    </row>
    <row r="7" spans="1:21" s="2" customFormat="1" ht="15.95" customHeight="1" x14ac:dyDescent="0.25">
      <c r="A7" s="110">
        <v>5</v>
      </c>
      <c r="B7" s="75" t="s">
        <v>139</v>
      </c>
      <c r="C7" s="75" t="s">
        <v>43</v>
      </c>
      <c r="D7" s="111" t="s">
        <v>13</v>
      </c>
      <c r="E7" s="68" t="s">
        <v>21</v>
      </c>
      <c r="F7" s="68">
        <v>2</v>
      </c>
      <c r="G7" s="68">
        <v>1.5</v>
      </c>
      <c r="H7" s="68">
        <v>8</v>
      </c>
      <c r="I7" s="68">
        <v>0</v>
      </c>
      <c r="J7" s="75">
        <v>0</v>
      </c>
      <c r="K7" s="73">
        <v>36</v>
      </c>
      <c r="L7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47.5</v>
      </c>
    </row>
    <row r="8" spans="1:21" s="2" customFormat="1" ht="15.95" customHeight="1" x14ac:dyDescent="0.25">
      <c r="A8" s="110">
        <v>6</v>
      </c>
      <c r="B8" s="75" t="s">
        <v>103</v>
      </c>
      <c r="C8" s="75" t="s">
        <v>43</v>
      </c>
      <c r="D8" s="111" t="s">
        <v>13</v>
      </c>
      <c r="E8" s="68" t="s">
        <v>21</v>
      </c>
      <c r="F8" s="68">
        <v>1</v>
      </c>
      <c r="G8" s="68">
        <v>2</v>
      </c>
      <c r="H8" s="68">
        <v>0</v>
      </c>
      <c r="I8" s="68">
        <v>0</v>
      </c>
      <c r="J8" s="68">
        <v>0</v>
      </c>
      <c r="K8" s="75">
        <v>44</v>
      </c>
      <c r="L8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47</v>
      </c>
    </row>
    <row r="9" spans="1:21" s="2" customFormat="1" ht="15.95" customHeight="1" x14ac:dyDescent="0.25">
      <c r="A9" s="110">
        <v>7</v>
      </c>
      <c r="B9" s="75" t="s">
        <v>98</v>
      </c>
      <c r="C9" s="75" t="s">
        <v>66</v>
      </c>
      <c r="D9" s="111" t="s">
        <v>13</v>
      </c>
      <c r="E9" s="75" t="s">
        <v>21</v>
      </c>
      <c r="F9" s="75">
        <v>0</v>
      </c>
      <c r="G9" s="75">
        <v>0</v>
      </c>
      <c r="H9" s="75">
        <v>2</v>
      </c>
      <c r="I9" s="75">
        <v>0</v>
      </c>
      <c r="J9" s="75">
        <v>0</v>
      </c>
      <c r="K9" s="75">
        <v>44</v>
      </c>
      <c r="L9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46</v>
      </c>
    </row>
    <row r="10" spans="1:21" s="2" customFormat="1" ht="15.95" customHeight="1" x14ac:dyDescent="0.25">
      <c r="A10" s="110">
        <v>8</v>
      </c>
      <c r="B10" s="75" t="s">
        <v>121</v>
      </c>
      <c r="C10" s="75" t="s">
        <v>122</v>
      </c>
      <c r="D10" s="111" t="s">
        <v>13</v>
      </c>
      <c r="E10" s="68" t="s">
        <v>21</v>
      </c>
      <c r="F10" s="68">
        <v>1</v>
      </c>
      <c r="G10" s="68">
        <v>3.5</v>
      </c>
      <c r="H10" s="68">
        <v>0</v>
      </c>
      <c r="I10" s="68">
        <v>0</v>
      </c>
      <c r="J10" s="68">
        <v>0</v>
      </c>
      <c r="K10" s="75">
        <v>40</v>
      </c>
      <c r="L10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44.5</v>
      </c>
    </row>
    <row r="11" spans="1:21" s="2" customFormat="1" x14ac:dyDescent="0.25">
      <c r="A11" s="110">
        <v>9</v>
      </c>
      <c r="B11" s="75" t="s">
        <v>120</v>
      </c>
      <c r="C11" s="75" t="s">
        <v>119</v>
      </c>
      <c r="D11" s="111" t="s">
        <v>13</v>
      </c>
      <c r="E11" s="68" t="s">
        <v>21</v>
      </c>
      <c r="F11" s="68">
        <v>0</v>
      </c>
      <c r="G11" s="68">
        <v>3</v>
      </c>
      <c r="H11" s="68">
        <v>0</v>
      </c>
      <c r="I11" s="68">
        <v>0</v>
      </c>
      <c r="J11" s="68">
        <v>0</v>
      </c>
      <c r="K11" s="75">
        <v>40</v>
      </c>
      <c r="L11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43</v>
      </c>
    </row>
    <row r="12" spans="1:21" s="2" customFormat="1" x14ac:dyDescent="0.25">
      <c r="A12" s="110">
        <v>10</v>
      </c>
      <c r="B12" s="75" t="s">
        <v>138</v>
      </c>
      <c r="C12" s="75" t="s">
        <v>49</v>
      </c>
      <c r="D12" s="111" t="s">
        <v>13</v>
      </c>
      <c r="E12" s="68" t="s">
        <v>21</v>
      </c>
      <c r="F12" s="68">
        <v>1</v>
      </c>
      <c r="G12" s="68">
        <v>3.5</v>
      </c>
      <c r="H12" s="68">
        <v>0</v>
      </c>
      <c r="I12" s="68">
        <v>0</v>
      </c>
      <c r="J12" s="75">
        <v>0</v>
      </c>
      <c r="K12" s="73">
        <v>34</v>
      </c>
      <c r="L12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38.5</v>
      </c>
    </row>
    <row r="13" spans="1:21" s="2" customFormat="1" x14ac:dyDescent="0.25">
      <c r="A13" s="110">
        <v>11</v>
      </c>
      <c r="B13" s="75" t="s">
        <v>113</v>
      </c>
      <c r="C13" s="75" t="s">
        <v>112</v>
      </c>
      <c r="D13" s="111" t="s">
        <v>13</v>
      </c>
      <c r="E13" s="68" t="s">
        <v>21</v>
      </c>
      <c r="F13" s="68">
        <v>0</v>
      </c>
      <c r="G13" s="68">
        <v>1.5</v>
      </c>
      <c r="H13" s="68">
        <v>0</v>
      </c>
      <c r="I13" s="68">
        <v>0</v>
      </c>
      <c r="J13" s="75">
        <v>0</v>
      </c>
      <c r="K13" s="73">
        <v>36</v>
      </c>
      <c r="L13" s="83">
        <f>+Tabella23[[#This Row],[TITOLI CULTURALI]]+Tabella23[[#This Row],[TITOLI PROFESSIONALI]]+Tabella23[[#This Row],[TITOLI SCIENTIFICI]]+Tabella23[[#This Row],[TITOLI DI SERVIZIO]]+Tabella23[[#This Row],[TITOLI ARTISTICI ]]+Tabella23[[#This Row],[PUNTEGGIO COLLOQUIO GRADIMENTO ]]</f>
        <v>37.5</v>
      </c>
    </row>
    <row r="16" spans="1:21" s="44" customFormat="1" x14ac:dyDescent="0.25">
      <c r="A16"/>
      <c r="B16"/>
      <c r="C16"/>
      <c r="D16" s="11"/>
      <c r="E16"/>
      <c r="F16"/>
      <c r="G16"/>
      <c r="H16"/>
      <c r="I16"/>
      <c r="J16"/>
      <c r="K16"/>
      <c r="L16"/>
    </row>
    <row r="17" spans="1:13" x14ac:dyDescent="0.25">
      <c r="A17" s="52"/>
      <c r="B17" s="52"/>
      <c r="C17" s="52"/>
      <c r="D17" s="52"/>
      <c r="E17" s="53"/>
      <c r="F17" s="52"/>
      <c r="G17" s="4"/>
      <c r="H17" s="4"/>
      <c r="I17" s="4"/>
      <c r="J17" s="4"/>
      <c r="K17" s="4"/>
    </row>
    <row r="18" spans="1:13" x14ac:dyDescent="0.25">
      <c r="A18" s="54" t="s">
        <v>144</v>
      </c>
      <c r="B18" s="52"/>
      <c r="C18" s="52"/>
      <c r="D18" s="52"/>
      <c r="E18" s="53"/>
      <c r="F18" s="52"/>
      <c r="G18" s="4"/>
      <c r="H18" s="4"/>
      <c r="I18" s="4"/>
      <c r="J18" s="4"/>
      <c r="K18" s="4"/>
    </row>
    <row r="19" spans="1:13" x14ac:dyDescent="0.25">
      <c r="A19" s="4" t="s">
        <v>117</v>
      </c>
      <c r="B19" s="4"/>
      <c r="C19" s="4"/>
      <c r="D19" s="34"/>
      <c r="E19" s="4"/>
      <c r="F19" s="4"/>
      <c r="G19" s="4"/>
      <c r="H19" s="4"/>
      <c r="I19" s="4"/>
      <c r="J19" s="4"/>
      <c r="K19" s="4"/>
    </row>
    <row r="20" spans="1:13" x14ac:dyDescent="0.25">
      <c r="A20" s="4" t="s">
        <v>95</v>
      </c>
      <c r="B20" s="4"/>
      <c r="C20" s="4"/>
      <c r="D20" s="4"/>
      <c r="E20" s="34"/>
      <c r="F20" s="4"/>
      <c r="G20" s="4"/>
      <c r="H20" s="4"/>
      <c r="I20" s="4"/>
      <c r="J20" s="4"/>
      <c r="K20" s="4"/>
    </row>
    <row r="21" spans="1:13" x14ac:dyDescent="0.25">
      <c r="A21" s="62" t="s">
        <v>150</v>
      </c>
      <c r="B21" s="62"/>
      <c r="C21" s="62"/>
      <c r="D21" s="62"/>
      <c r="E21" s="63"/>
      <c r="F21" s="62"/>
      <c r="G21" s="64"/>
      <c r="H21" s="64"/>
      <c r="I21" s="64"/>
      <c r="J21" s="64"/>
      <c r="K21" s="64"/>
    </row>
    <row r="22" spans="1:13" x14ac:dyDescent="0.25">
      <c r="A22" s="52"/>
      <c r="B22" s="52"/>
      <c r="C22" s="52"/>
      <c r="D22" s="52"/>
      <c r="E22" s="53"/>
      <c r="F22" s="52"/>
      <c r="G22" s="4"/>
      <c r="H22" s="4"/>
      <c r="I22" s="4"/>
      <c r="J22" s="4"/>
      <c r="K22" s="4"/>
    </row>
    <row r="30" spans="1:13" x14ac:dyDescent="0.25">
      <c r="M30" t="s">
        <v>115</v>
      </c>
    </row>
  </sheetData>
  <sheetProtection sheet="1" scenarios="1" formatCells="0" formatColumns="0" formatRows="0" insertColumns="0" insertRows="0" insertHyperlinks="0" deleteColumns="0" deleteRows="0" sort="0" autoFilter="0" pivotTables="0"/>
  <sortState ref="B5:L25">
    <sortCondition ref="D5:D25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zoomScale="80" zoomScaleNormal="80" workbookViewId="0">
      <selection activeCell="C27" sqref="C27"/>
    </sheetView>
  </sheetViews>
  <sheetFormatPr defaultRowHeight="15" x14ac:dyDescent="0.25"/>
  <cols>
    <col min="1" max="1" width="10.42578125" customWidth="1"/>
    <col min="2" max="2" width="14.85546875" customWidth="1"/>
    <col min="3" max="3" width="14" customWidth="1"/>
    <col min="4" max="4" width="9" customWidth="1"/>
    <col min="5" max="5" width="16.85546875" customWidth="1"/>
    <col min="6" max="6" width="12" customWidth="1"/>
    <col min="7" max="7" width="16.7109375" customWidth="1"/>
    <col min="8" max="8" width="13.85546875" customWidth="1"/>
    <col min="9" max="9" width="15.28515625" customWidth="1"/>
    <col min="10" max="10" width="19.42578125" customWidth="1"/>
    <col min="11" max="11" width="24.28515625" customWidth="1"/>
    <col min="12" max="12" width="15.5703125" customWidth="1"/>
  </cols>
  <sheetData>
    <row r="1" spans="1:23" ht="32.1" customHeight="1" thickBot="1" x14ac:dyDescent="0.3">
      <c r="A1" s="141" t="s">
        <v>86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40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3" s="9" customFormat="1" ht="42" customHeight="1" thickBot="1" x14ac:dyDescent="0.3">
      <c r="A2" s="27" t="s">
        <v>10</v>
      </c>
      <c r="B2" s="28" t="s">
        <v>0</v>
      </c>
      <c r="C2" s="28" t="s">
        <v>1</v>
      </c>
      <c r="D2" s="28" t="s">
        <v>2</v>
      </c>
      <c r="E2" s="28" t="s">
        <v>6</v>
      </c>
      <c r="F2" s="28" t="s">
        <v>8</v>
      </c>
      <c r="G2" s="28" t="s">
        <v>3</v>
      </c>
      <c r="H2" s="28" t="s">
        <v>7</v>
      </c>
      <c r="I2" s="29" t="s">
        <v>4</v>
      </c>
      <c r="J2" s="29" t="s">
        <v>101</v>
      </c>
      <c r="K2" s="29" t="s">
        <v>35</v>
      </c>
      <c r="L2" s="38" t="s">
        <v>5</v>
      </c>
      <c r="M2" s="41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s="2" customFormat="1" ht="15.95" customHeight="1" x14ac:dyDescent="0.25">
      <c r="A3" s="5">
        <v>1</v>
      </c>
      <c r="B3" s="7" t="s">
        <v>106</v>
      </c>
      <c r="C3" s="7" t="s">
        <v>107</v>
      </c>
      <c r="D3" s="19" t="s">
        <v>14</v>
      </c>
      <c r="E3" s="7" t="s">
        <v>108</v>
      </c>
      <c r="F3" s="7">
        <v>0</v>
      </c>
      <c r="G3" s="7">
        <v>6</v>
      </c>
      <c r="H3" s="7">
        <v>0</v>
      </c>
      <c r="I3" s="114">
        <v>3</v>
      </c>
      <c r="J3" s="114">
        <v>8</v>
      </c>
      <c r="K3" s="112">
        <v>45</v>
      </c>
      <c r="L3" s="113">
        <f>+Tabella182[[#This Row],[TITOLI CULTURALI]]+Tabella182[[#This Row],[TITOLI PROFESSIONALI]]+Tabella182[[#This Row],[TITOLI SCIENTIFICI]]+Tabella182[[#This Row],[TITOLI DI SERVIZIO]]+Tabella182[[#This Row],[TITOLI ARTISTICI]]+Tabella182[[#This Row],[PUNTEGGIO COLLOQUIO GRADIMENTO]]</f>
        <v>62</v>
      </c>
      <c r="M3" s="42"/>
    </row>
    <row r="4" spans="1:23" s="2" customFormat="1" ht="15.95" customHeight="1" x14ac:dyDescent="0.25">
      <c r="A4" s="5">
        <v>2</v>
      </c>
      <c r="B4" s="7" t="s">
        <v>99</v>
      </c>
      <c r="C4" s="7" t="s">
        <v>100</v>
      </c>
      <c r="D4" s="19" t="s">
        <v>13</v>
      </c>
      <c r="E4" s="7" t="s">
        <v>15</v>
      </c>
      <c r="F4" s="6">
        <v>0</v>
      </c>
      <c r="G4" s="6">
        <v>1</v>
      </c>
      <c r="H4" s="6">
        <v>0</v>
      </c>
      <c r="I4" s="25">
        <v>0</v>
      </c>
      <c r="J4" s="25">
        <v>8</v>
      </c>
      <c r="K4" s="112">
        <v>46</v>
      </c>
      <c r="L4" s="7">
        <f>+Tabella182[[#This Row],[TITOLI CULTURALI]]+Tabella182[[#This Row],[TITOLI PROFESSIONALI]]+Tabella182[[#This Row],[TITOLI SCIENTIFICI]]+Tabella182[[#This Row],[TITOLI DI SERVIZIO]]+Tabella182[[#This Row],[TITOLI ARTISTICI]]+Tabella182[[#This Row],[PUNTEGGIO COLLOQUIO GRADIMENTO]]</f>
        <v>55</v>
      </c>
      <c r="M4" s="42"/>
    </row>
    <row r="5" spans="1:23" ht="15.95" customHeight="1" x14ac:dyDescent="0.25"/>
    <row r="6" spans="1:23" ht="15.95" customHeight="1" x14ac:dyDescent="0.25"/>
    <row r="7" spans="1:23" s="44" customFormat="1" ht="15.95" customHeight="1" x14ac:dyDescent="0.25">
      <c r="A7" s="52"/>
      <c r="B7" s="52"/>
      <c r="C7" s="52"/>
      <c r="D7" s="52"/>
      <c r="E7" s="53"/>
      <c r="F7" s="52"/>
      <c r="G7" s="4"/>
      <c r="H7" s="4"/>
      <c r="I7" s="4"/>
      <c r="J7" s="4"/>
      <c r="K7" s="4"/>
      <c r="L7"/>
    </row>
    <row r="8" spans="1:23" x14ac:dyDescent="0.25">
      <c r="A8" s="54" t="s">
        <v>144</v>
      </c>
      <c r="B8" s="52"/>
      <c r="C8" s="52"/>
      <c r="D8" s="52"/>
      <c r="E8" s="53"/>
      <c r="F8" s="52"/>
      <c r="G8" s="4"/>
      <c r="H8" s="4"/>
      <c r="I8" s="4"/>
      <c r="J8" s="4"/>
      <c r="K8" s="4"/>
    </row>
    <row r="9" spans="1:23" x14ac:dyDescent="0.25">
      <c r="A9" s="4" t="s">
        <v>117</v>
      </c>
      <c r="B9" s="4"/>
      <c r="C9" s="4"/>
      <c r="D9" s="34"/>
      <c r="E9" s="4"/>
      <c r="F9" s="4"/>
      <c r="G9" s="4"/>
      <c r="H9" s="4"/>
      <c r="I9" s="4"/>
      <c r="J9" s="4"/>
      <c r="K9" s="4"/>
    </row>
    <row r="10" spans="1:23" x14ac:dyDescent="0.25">
      <c r="A10" s="4" t="s">
        <v>95</v>
      </c>
      <c r="B10" s="4"/>
      <c r="C10" s="4"/>
      <c r="D10" s="4"/>
      <c r="E10" s="34"/>
      <c r="F10" s="4"/>
      <c r="G10" s="4"/>
      <c r="H10" s="4"/>
      <c r="I10" s="4"/>
      <c r="J10" s="4"/>
      <c r="K10" s="4"/>
    </row>
    <row r="11" spans="1:23" x14ac:dyDescent="0.25">
      <c r="A11" s="62" t="s">
        <v>150</v>
      </c>
      <c r="B11" s="62"/>
      <c r="C11" s="62"/>
      <c r="D11" s="62"/>
      <c r="E11" s="63"/>
      <c r="F11" s="62"/>
      <c r="G11" s="64"/>
      <c r="H11" s="64"/>
      <c r="I11" s="64"/>
      <c r="J11" s="64"/>
      <c r="K11" s="4"/>
    </row>
    <row r="12" spans="1:23" x14ac:dyDescent="0.25">
      <c r="A12" s="52"/>
      <c r="B12" s="52"/>
      <c r="C12" s="52"/>
      <c r="D12" s="52"/>
      <c r="E12" s="53"/>
      <c r="F12" s="52"/>
      <c r="G12" s="4"/>
      <c r="H12" s="4"/>
      <c r="I12" s="4"/>
      <c r="J12" s="4"/>
      <c r="K12" s="4"/>
    </row>
    <row r="13" spans="1:23" x14ac:dyDescent="0.25">
      <c r="D13" s="11"/>
    </row>
  </sheetData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zoomScale="80" zoomScaleNormal="80" workbookViewId="0">
      <selection activeCell="L28" sqref="L28"/>
    </sheetView>
  </sheetViews>
  <sheetFormatPr defaultRowHeight="15" x14ac:dyDescent="0.25"/>
  <cols>
    <col min="1" max="1" width="10.42578125" customWidth="1"/>
    <col min="2" max="2" width="13" customWidth="1"/>
    <col min="3" max="3" width="10" customWidth="1"/>
    <col min="4" max="4" width="11.28515625" customWidth="1"/>
    <col min="5" max="5" width="16.7109375" customWidth="1"/>
    <col min="6" max="6" width="15.140625" customWidth="1"/>
    <col min="7" max="7" width="20.42578125" customWidth="1"/>
    <col min="8" max="8" width="14.85546875" customWidth="1"/>
    <col min="9" max="9" width="17.42578125" customWidth="1"/>
    <col min="10" max="10" width="19.5703125" customWidth="1"/>
    <col min="11" max="11" width="26.42578125" customWidth="1"/>
    <col min="12" max="12" width="15.5703125" customWidth="1"/>
  </cols>
  <sheetData>
    <row r="1" spans="1:23" ht="32.1" customHeight="1" thickBot="1" x14ac:dyDescent="0.3">
      <c r="A1" s="141" t="s">
        <v>141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47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3" s="9" customFormat="1" ht="42" customHeight="1" thickBot="1" x14ac:dyDescent="0.3">
      <c r="A2" s="27" t="s">
        <v>10</v>
      </c>
      <c r="B2" s="28" t="s">
        <v>0</v>
      </c>
      <c r="C2" s="28" t="s">
        <v>1</v>
      </c>
      <c r="D2" s="28" t="s">
        <v>2</v>
      </c>
      <c r="E2" s="28" t="s">
        <v>6</v>
      </c>
      <c r="F2" s="28" t="s">
        <v>8</v>
      </c>
      <c r="G2" s="28" t="s">
        <v>3</v>
      </c>
      <c r="H2" s="28" t="s">
        <v>7</v>
      </c>
      <c r="I2" s="29" t="s">
        <v>4</v>
      </c>
      <c r="J2" s="29" t="s">
        <v>101</v>
      </c>
      <c r="K2" s="29" t="s">
        <v>35</v>
      </c>
      <c r="L2" s="38" t="s">
        <v>5</v>
      </c>
      <c r="M2" s="41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s="44" customFormat="1" ht="15.95" customHeight="1" x14ac:dyDescent="0.25">
      <c r="A3" s="39">
        <v>1</v>
      </c>
      <c r="B3" s="35" t="s">
        <v>142</v>
      </c>
      <c r="C3" s="35" t="s">
        <v>143</v>
      </c>
      <c r="D3" s="116" t="s">
        <v>13</v>
      </c>
      <c r="E3" s="35" t="s">
        <v>21</v>
      </c>
      <c r="F3" s="35">
        <v>1</v>
      </c>
      <c r="G3" s="35">
        <v>1.5</v>
      </c>
      <c r="H3" s="35">
        <v>0</v>
      </c>
      <c r="I3" s="50">
        <v>0</v>
      </c>
      <c r="J3" s="50">
        <v>8</v>
      </c>
      <c r="K3" s="115">
        <v>34</v>
      </c>
      <c r="L3" s="117">
        <f>+Tabella1828[[#This Row],[TITOLI CULTURALI]]+Tabella1828[[#This Row],[TITOLI PROFESSIONALI]]+Tabella1828[[#This Row],[TITOLI SCIENTIFICI]]+Tabella1828[[#This Row],[TITOLI DI SERVIZIO]]+Tabella1828[[#This Row],[TITOLI ARTISTICI]]+Tabella1828[PUNTEGGIO COLLOQUIO GRADIMENTO]</f>
        <v>44.5</v>
      </c>
      <c r="M3" s="51"/>
    </row>
    <row r="4" spans="1:23" ht="15.9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23" ht="15.95" customHeight="1" x14ac:dyDescent="0.25">
      <c r="A5" s="52"/>
      <c r="B5" s="52"/>
      <c r="C5" s="52"/>
      <c r="D5" s="52"/>
      <c r="E5" s="53"/>
      <c r="F5" s="52"/>
      <c r="G5" s="4"/>
      <c r="H5" s="4"/>
      <c r="I5" s="4"/>
      <c r="J5" s="4"/>
      <c r="K5" s="4"/>
    </row>
    <row r="6" spans="1:23" s="44" customFormat="1" ht="15.95" customHeight="1" x14ac:dyDescent="0.25">
      <c r="A6" s="54" t="s">
        <v>144</v>
      </c>
      <c r="B6" s="52"/>
      <c r="C6" s="52"/>
      <c r="D6" s="52"/>
      <c r="E6" s="53"/>
      <c r="F6" s="52"/>
      <c r="G6" s="4"/>
      <c r="H6" s="4"/>
      <c r="I6" s="4"/>
      <c r="J6" s="4"/>
      <c r="K6" s="4"/>
    </row>
    <row r="7" spans="1:23" x14ac:dyDescent="0.25">
      <c r="A7" s="4" t="s">
        <v>117</v>
      </c>
      <c r="B7" s="4"/>
      <c r="C7" s="4"/>
      <c r="D7" s="34"/>
      <c r="E7" s="4"/>
      <c r="F7" s="4"/>
      <c r="G7" s="4"/>
      <c r="H7" s="4"/>
      <c r="I7" s="4"/>
      <c r="J7" s="4"/>
      <c r="K7" s="4"/>
    </row>
    <row r="8" spans="1:23" x14ac:dyDescent="0.25">
      <c r="A8" s="4" t="s">
        <v>95</v>
      </c>
      <c r="B8" s="4"/>
      <c r="C8" s="4"/>
      <c r="D8" s="4"/>
      <c r="E8" s="34"/>
      <c r="F8" s="4"/>
      <c r="G8" s="4"/>
      <c r="H8" s="4"/>
      <c r="I8" s="4"/>
      <c r="J8" s="4"/>
      <c r="K8" s="4"/>
    </row>
    <row r="9" spans="1:23" s="65" customFormat="1" x14ac:dyDescent="0.25">
      <c r="A9" s="62" t="s">
        <v>150</v>
      </c>
      <c r="B9" s="62"/>
      <c r="C9" s="62"/>
      <c r="D9" s="62"/>
      <c r="E9" s="63"/>
      <c r="F9" s="62"/>
      <c r="G9" s="64"/>
      <c r="H9" s="64"/>
      <c r="I9" s="64"/>
      <c r="J9" s="64"/>
      <c r="K9" s="64"/>
    </row>
    <row r="10" spans="1:23" x14ac:dyDescent="0.25">
      <c r="A10" s="52"/>
      <c r="B10" s="52"/>
      <c r="C10" s="52"/>
      <c r="D10" s="52"/>
      <c r="E10" s="53"/>
      <c r="F10" s="52"/>
      <c r="G10" s="4"/>
      <c r="H10" s="4"/>
      <c r="I10" s="4"/>
      <c r="J10" s="4"/>
      <c r="K10" s="4"/>
    </row>
    <row r="11" spans="1:23" x14ac:dyDescent="0.25">
      <c r="D11" s="11"/>
    </row>
  </sheetData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W15"/>
  <sheetViews>
    <sheetView zoomScale="80" zoomScaleNormal="80" workbookViewId="0">
      <selection activeCell="J28" sqref="J28"/>
    </sheetView>
  </sheetViews>
  <sheetFormatPr defaultRowHeight="15" x14ac:dyDescent="0.25"/>
  <cols>
    <col min="1" max="1" width="7.140625" customWidth="1"/>
    <col min="2" max="2" width="14.5703125" customWidth="1"/>
    <col min="3" max="3" width="14.28515625" customWidth="1"/>
    <col min="4" max="4" width="11.140625" customWidth="1"/>
    <col min="5" max="5" width="10.7109375" customWidth="1"/>
    <col min="6" max="6" width="13.28515625" customWidth="1"/>
    <col min="7" max="7" width="16.140625" customWidth="1"/>
    <col min="8" max="8" width="16.7109375" customWidth="1"/>
    <col min="9" max="10" width="13" customWidth="1"/>
    <col min="11" max="11" width="13.42578125" customWidth="1"/>
    <col min="12" max="12" width="11.85546875" customWidth="1"/>
  </cols>
  <sheetData>
    <row r="1" spans="1:23" ht="32.1" customHeight="1" x14ac:dyDescent="0.25">
      <c r="A1" s="139" t="s">
        <v>79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42" customHeight="1" x14ac:dyDescent="0.25">
      <c r="A2" s="17" t="s">
        <v>9</v>
      </c>
      <c r="B2" s="15" t="s">
        <v>0</v>
      </c>
      <c r="C2" s="15" t="s">
        <v>1</v>
      </c>
      <c r="D2" s="15" t="s">
        <v>2</v>
      </c>
      <c r="E2" s="15" t="s">
        <v>6</v>
      </c>
      <c r="F2" s="15" t="s">
        <v>8</v>
      </c>
      <c r="G2" s="15" t="s">
        <v>3</v>
      </c>
      <c r="H2" s="15" t="s">
        <v>7</v>
      </c>
      <c r="I2" s="15" t="s">
        <v>4</v>
      </c>
      <c r="J2" s="15" t="s">
        <v>97</v>
      </c>
      <c r="K2" s="15" t="s">
        <v>35</v>
      </c>
      <c r="L2" s="15" t="s">
        <v>5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pans="1:23" s="2" customFormat="1" ht="15.75" x14ac:dyDescent="0.25">
      <c r="A3" s="5">
        <v>1</v>
      </c>
      <c r="B3" s="6" t="s">
        <v>71</v>
      </c>
      <c r="C3" s="6" t="s">
        <v>72</v>
      </c>
      <c r="D3" s="86" t="s">
        <v>84</v>
      </c>
      <c r="E3" s="6" t="s">
        <v>108</v>
      </c>
      <c r="F3" s="6">
        <v>0</v>
      </c>
      <c r="G3" s="6">
        <v>4</v>
      </c>
      <c r="H3" s="6">
        <v>0</v>
      </c>
      <c r="I3" s="6">
        <v>4</v>
      </c>
      <c r="J3" s="6">
        <v>0</v>
      </c>
      <c r="K3" s="6">
        <v>47</v>
      </c>
      <c r="L3" s="90">
        <f>+Tabella2[[#This Row],[TITOLI CULTURALI]]+Tabella2[[#This Row],[TITOLI PROFESSIONALI]]+Tabella2[[#This Row],[TITOLI SCIENTIFICI]]+Tabella2[[#This Row],[TITOLI DI SERVIZIO]]+Tabella2[[#This Row],[TITOLI ARTISTICI ]]+Tabella2[[#This Row],[PUNTEGGIO COLLOQUIO GRADIMENTO]]</f>
        <v>55</v>
      </c>
    </row>
    <row r="4" spans="1:23" s="2" customFormat="1" ht="15.75" x14ac:dyDescent="0.25">
      <c r="A4" s="92">
        <v>2</v>
      </c>
      <c r="B4" s="93" t="s">
        <v>128</v>
      </c>
      <c r="C4" s="93" t="s">
        <v>50</v>
      </c>
      <c r="D4" s="119" t="s">
        <v>84</v>
      </c>
      <c r="E4" s="93" t="s">
        <v>21</v>
      </c>
      <c r="F4" s="93">
        <v>0</v>
      </c>
      <c r="G4" s="93">
        <v>3</v>
      </c>
      <c r="H4" s="93">
        <v>0</v>
      </c>
      <c r="I4" s="93">
        <v>0.5</v>
      </c>
      <c r="J4" s="93">
        <v>0</v>
      </c>
      <c r="K4" s="93">
        <v>43.5</v>
      </c>
      <c r="L4" s="94">
        <f>+Tabella2[[#This Row],[TITOLI CULTURALI]]+Tabella2[[#This Row],[TITOLI PROFESSIONALI]]+Tabella2[[#This Row],[TITOLI SCIENTIFICI]]+Tabella2[[#This Row],[TITOLI DI SERVIZIO]]+Tabella2[[#This Row],[TITOLI ARTISTICI ]]+Tabella2[[#This Row],[PUNTEGGIO COLLOQUIO GRADIMENTO]]</f>
        <v>47</v>
      </c>
    </row>
    <row r="5" spans="1:23" s="2" customFormat="1" ht="15.95" customHeight="1" x14ac:dyDescent="0.25">
      <c r="A5" s="5">
        <v>3</v>
      </c>
      <c r="B5" s="6" t="s">
        <v>40</v>
      </c>
      <c r="C5" s="6" t="s">
        <v>41</v>
      </c>
      <c r="D5" s="86" t="s">
        <v>13</v>
      </c>
      <c r="E5" s="6" t="s">
        <v>108</v>
      </c>
      <c r="F5" s="6">
        <v>0</v>
      </c>
      <c r="G5" s="6">
        <v>0</v>
      </c>
      <c r="H5" s="6">
        <v>0</v>
      </c>
      <c r="I5" s="6">
        <v>3</v>
      </c>
      <c r="J5" s="6">
        <v>0</v>
      </c>
      <c r="K5" s="6">
        <v>45</v>
      </c>
      <c r="L5" s="86">
        <f>+Tabella2[[#This Row],[TITOLI CULTURALI]]+Tabella2[[#This Row],[TITOLI PROFESSIONALI]]+Tabella2[[#This Row],[TITOLI SCIENTIFICI]]+Tabella2[[#This Row],[TITOLI DI SERVIZIO]]+Tabella2[[#This Row],[TITOLI ARTISTICI ]]+Tabella2[[#This Row],[PUNTEGGIO COLLOQUIO GRADIMENTO]]</f>
        <v>48</v>
      </c>
    </row>
    <row r="6" spans="1:23" x14ac:dyDescent="0.25">
      <c r="A6" s="4"/>
      <c r="B6" s="4"/>
      <c r="C6" s="4"/>
      <c r="D6" s="4"/>
      <c r="E6" s="4"/>
    </row>
    <row r="7" spans="1:23" x14ac:dyDescent="0.25">
      <c r="A7" s="4"/>
      <c r="B7" s="49"/>
      <c r="C7" s="49"/>
      <c r="D7" s="49"/>
      <c r="E7" s="4"/>
    </row>
    <row r="8" spans="1:23" x14ac:dyDescent="0.25">
      <c r="A8" s="4"/>
      <c r="B8" s="4"/>
      <c r="C8" s="4"/>
      <c r="D8" s="4"/>
      <c r="E8" s="34"/>
      <c r="F8" s="4"/>
      <c r="G8" s="4"/>
      <c r="H8" s="4"/>
      <c r="I8" s="4"/>
      <c r="J8" s="4"/>
      <c r="K8" s="4"/>
    </row>
    <row r="9" spans="1:23" x14ac:dyDescent="0.25">
      <c r="A9" s="52"/>
      <c r="B9" s="52"/>
      <c r="C9" s="52"/>
      <c r="D9" s="52"/>
      <c r="E9" s="53"/>
      <c r="F9" s="52"/>
      <c r="G9" s="4"/>
      <c r="H9" s="4"/>
      <c r="I9" s="4"/>
      <c r="J9" s="4"/>
      <c r="K9" s="4"/>
    </row>
    <row r="10" spans="1:23" x14ac:dyDescent="0.25">
      <c r="A10" s="54" t="s">
        <v>144</v>
      </c>
      <c r="B10" s="52"/>
      <c r="C10" s="52"/>
      <c r="D10" s="52"/>
      <c r="E10" s="53"/>
      <c r="F10" s="52"/>
      <c r="G10" s="4"/>
      <c r="H10" s="4"/>
      <c r="I10" s="4"/>
      <c r="J10" s="4"/>
      <c r="K10" s="4"/>
    </row>
    <row r="11" spans="1:23" x14ac:dyDescent="0.25">
      <c r="A11" s="4" t="s">
        <v>117</v>
      </c>
      <c r="B11" s="4"/>
      <c r="C11" s="4"/>
      <c r="D11" s="34"/>
      <c r="E11" s="4"/>
      <c r="F11" s="4"/>
      <c r="G11" s="4"/>
      <c r="H11" s="4"/>
      <c r="I11" s="4"/>
      <c r="J11" s="4"/>
      <c r="K11" s="4"/>
    </row>
    <row r="12" spans="1:23" x14ac:dyDescent="0.25">
      <c r="A12" s="4" t="s">
        <v>95</v>
      </c>
      <c r="B12" s="4"/>
      <c r="C12" s="4"/>
      <c r="D12" s="4"/>
      <c r="E12" s="34"/>
      <c r="F12" s="4"/>
      <c r="G12" s="4"/>
      <c r="H12" s="4"/>
      <c r="I12" s="4"/>
      <c r="J12" s="4"/>
      <c r="K12" s="4"/>
    </row>
    <row r="13" spans="1:23" s="65" customFormat="1" x14ac:dyDescent="0.25">
      <c r="A13" s="62" t="s">
        <v>150</v>
      </c>
      <c r="B13" s="62"/>
      <c r="C13" s="62"/>
      <c r="D13" s="62"/>
      <c r="E13" s="63"/>
      <c r="F13" s="62"/>
      <c r="G13" s="64"/>
      <c r="H13" s="64"/>
      <c r="I13" s="64"/>
      <c r="J13" s="64"/>
      <c r="K13" s="64"/>
    </row>
    <row r="14" spans="1:23" x14ac:dyDescent="0.25">
      <c r="A14" s="52"/>
      <c r="B14" s="52"/>
      <c r="C14" s="52"/>
      <c r="D14" s="52"/>
      <c r="E14" s="53"/>
      <c r="F14" s="52"/>
      <c r="G14" s="4"/>
      <c r="H14" s="4"/>
      <c r="I14" s="4"/>
      <c r="J14" s="4"/>
      <c r="K14" s="4"/>
    </row>
    <row r="15" spans="1:23" x14ac:dyDescent="0.25">
      <c r="A15" s="52"/>
      <c r="B15" s="52"/>
      <c r="C15" s="52"/>
      <c r="D15" s="52"/>
      <c r="E15" s="53"/>
      <c r="F15" s="52"/>
      <c r="G15" s="4"/>
      <c r="H15" s="4"/>
      <c r="I15" s="4"/>
      <c r="J15" s="4"/>
      <c r="K15" s="4"/>
    </row>
  </sheetData>
  <sheetProtection sheet="1" formatCells="0" formatColumns="0" formatRows="0" insertColumns="0" insertRows="0" insertHyperlinks="0" deleteColumns="0" deleteRows="0" sort="0" autoFilter="0" pivotTables="0"/>
  <sortState ref="B3:L16">
    <sortCondition ref="D3:D16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V29"/>
  <sheetViews>
    <sheetView zoomScale="80" zoomScaleNormal="80" workbookViewId="0">
      <selection activeCell="G28" sqref="G28"/>
    </sheetView>
  </sheetViews>
  <sheetFormatPr defaultRowHeight="15" x14ac:dyDescent="0.25"/>
  <cols>
    <col min="1" max="1" width="7" style="4" customWidth="1"/>
    <col min="2" max="2" width="14.85546875" customWidth="1"/>
    <col min="3" max="3" width="14.140625" customWidth="1"/>
    <col min="4" max="4" width="10.7109375" customWidth="1"/>
    <col min="5" max="5" width="13.42578125" customWidth="1"/>
    <col min="6" max="6" width="14.5703125" customWidth="1"/>
    <col min="7" max="7" width="16.7109375" customWidth="1"/>
    <col min="8" max="8" width="15.140625" style="11" customWidth="1"/>
    <col min="9" max="9" width="16.7109375" customWidth="1"/>
    <col min="10" max="10" width="11.7109375" customWidth="1"/>
    <col min="11" max="11" width="24.7109375" customWidth="1"/>
    <col min="12" max="12" width="28.140625" customWidth="1"/>
  </cols>
  <sheetData>
    <row r="1" spans="1:22" ht="31.5" customHeight="1" x14ac:dyDescent="0.25">
      <c r="A1" s="139" t="s">
        <v>80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s="14" customFormat="1" ht="42" customHeight="1" x14ac:dyDescent="0.25">
      <c r="A2" s="17" t="s">
        <v>10</v>
      </c>
      <c r="B2" s="17" t="s">
        <v>0</v>
      </c>
      <c r="C2" s="15" t="s">
        <v>1</v>
      </c>
      <c r="D2" s="15" t="s">
        <v>2</v>
      </c>
      <c r="E2" s="15" t="s">
        <v>6</v>
      </c>
      <c r="F2" s="15" t="s">
        <v>8</v>
      </c>
      <c r="G2" s="15" t="s">
        <v>3</v>
      </c>
      <c r="H2" s="15" t="s">
        <v>7</v>
      </c>
      <c r="I2" s="15" t="s">
        <v>4</v>
      </c>
      <c r="J2" s="15" t="s">
        <v>101</v>
      </c>
      <c r="K2" s="15" t="s">
        <v>35</v>
      </c>
      <c r="L2" s="15" t="s">
        <v>5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2" s="2" customFormat="1" ht="15.75" x14ac:dyDescent="0.25">
      <c r="A3" s="5">
        <v>1</v>
      </c>
      <c r="B3" s="91" t="s">
        <v>83</v>
      </c>
      <c r="C3" s="7" t="s">
        <v>66</v>
      </c>
      <c r="D3" s="86" t="s">
        <v>14</v>
      </c>
      <c r="E3" s="7" t="s">
        <v>15</v>
      </c>
      <c r="F3" s="7">
        <v>3</v>
      </c>
      <c r="G3" s="7">
        <v>8</v>
      </c>
      <c r="H3" s="19">
        <v>0</v>
      </c>
      <c r="I3" s="7">
        <v>3</v>
      </c>
      <c r="J3" s="7">
        <v>0</v>
      </c>
      <c r="K3" s="7">
        <v>48</v>
      </c>
      <c r="L3" s="90">
        <f>+Tabella4[[#This Row],[TITOLI CULTURALI]]+Tabella4[[#This Row],[TITOLI PROFESSIONALI]]+Tabella4[[#This Row],[TITOLI SCIENTIFICI]]+Tabella4[[#This Row],[TITOLI DI SERVIZIO]]+Tabella4[[#This Row],[TITOLI ARTISTICI]]+Tabella4[[#This Row],[PUNTEGGIO COLLOQUIO GRADIMENTO]]</f>
        <v>62</v>
      </c>
    </row>
    <row r="4" spans="1:22" s="2" customFormat="1" ht="15.75" x14ac:dyDescent="0.25">
      <c r="A4" s="5">
        <v>2</v>
      </c>
      <c r="B4" s="7" t="s">
        <v>60</v>
      </c>
      <c r="C4" s="7" t="s">
        <v>61</v>
      </c>
      <c r="D4" s="86" t="s">
        <v>13</v>
      </c>
      <c r="E4" s="7" t="s">
        <v>15</v>
      </c>
      <c r="F4" s="6">
        <v>2</v>
      </c>
      <c r="G4" s="6">
        <v>1</v>
      </c>
      <c r="H4" s="89">
        <v>8</v>
      </c>
      <c r="I4" s="6">
        <v>6</v>
      </c>
      <c r="J4" s="6">
        <v>8</v>
      </c>
      <c r="K4" s="6">
        <v>46</v>
      </c>
      <c r="L4" s="90">
        <f>+Tabella4[[#This Row],[TITOLI CULTURALI]]+Tabella4[[#This Row],[TITOLI PROFESSIONALI]]+Tabella4[[#This Row],[TITOLI SCIENTIFICI]]+Tabella4[[#This Row],[TITOLI DI SERVIZIO]]+Tabella4[[#This Row],[TITOLI ARTISTICI]]+Tabella4[[#This Row],[PUNTEGGIO COLLOQUIO GRADIMENTO]]</f>
        <v>71</v>
      </c>
    </row>
    <row r="5" spans="1:22" s="2" customFormat="1" ht="15.75" x14ac:dyDescent="0.25">
      <c r="A5" s="5">
        <v>3</v>
      </c>
      <c r="B5" s="91" t="s">
        <v>139</v>
      </c>
      <c r="C5" s="7" t="s">
        <v>43</v>
      </c>
      <c r="D5" s="86" t="s">
        <v>13</v>
      </c>
      <c r="E5" s="7" t="s">
        <v>21</v>
      </c>
      <c r="F5" s="6">
        <v>2</v>
      </c>
      <c r="G5" s="6">
        <v>1.5</v>
      </c>
      <c r="H5" s="89">
        <v>8</v>
      </c>
      <c r="I5" s="6">
        <v>0</v>
      </c>
      <c r="J5" s="6">
        <v>0</v>
      </c>
      <c r="K5" s="6">
        <v>36</v>
      </c>
      <c r="L5" s="90">
        <f>+Tabella4[[#This Row],[TITOLI CULTURALI]]+Tabella4[[#This Row],[TITOLI PROFESSIONALI]]+Tabella4[[#This Row],[TITOLI SCIENTIFICI]]+Tabella4[[#This Row],[TITOLI DI SERVIZIO]]+Tabella4[[#This Row],[TITOLI ARTISTICI]]+Tabella4[[#This Row],[PUNTEGGIO COLLOQUIO GRADIMENTO]]</f>
        <v>47.5</v>
      </c>
    </row>
    <row r="6" spans="1:22" s="2" customFormat="1" ht="15.75" x14ac:dyDescent="0.25">
      <c r="A6" s="5">
        <v>5</v>
      </c>
      <c r="B6" s="91" t="s">
        <v>121</v>
      </c>
      <c r="C6" s="7" t="s">
        <v>122</v>
      </c>
      <c r="D6" s="86" t="s">
        <v>13</v>
      </c>
      <c r="E6" s="7" t="s">
        <v>21</v>
      </c>
      <c r="F6" s="6">
        <v>1</v>
      </c>
      <c r="G6" s="6">
        <v>3.5</v>
      </c>
      <c r="H6" s="89">
        <v>0</v>
      </c>
      <c r="I6" s="6">
        <v>0</v>
      </c>
      <c r="J6" s="6">
        <v>0</v>
      </c>
      <c r="K6" s="6">
        <v>40</v>
      </c>
      <c r="L6" s="86">
        <f>+Tabella4[[#This Row],[TITOLI CULTURALI]]+Tabella4[[#This Row],[TITOLI PROFESSIONALI]]+Tabella4[[#This Row],[TITOLI SCIENTIFICI]]+Tabella4[[#This Row],[TITOLI DI SERVIZIO]]+Tabella4[[#This Row],[TITOLI ARTISTICI]]+Tabella4[[#This Row],[PUNTEGGIO COLLOQUIO GRADIMENTO]]</f>
        <v>44.5</v>
      </c>
    </row>
    <row r="7" spans="1:22" s="2" customFormat="1" ht="15.75" x14ac:dyDescent="0.25">
      <c r="A7" s="5">
        <v>4</v>
      </c>
      <c r="B7" s="91" t="s">
        <v>111</v>
      </c>
      <c r="C7" s="7" t="s">
        <v>112</v>
      </c>
      <c r="D7" s="86" t="s">
        <v>13</v>
      </c>
      <c r="E7" s="7" t="s">
        <v>15</v>
      </c>
      <c r="F7" s="6">
        <v>0</v>
      </c>
      <c r="G7" s="6">
        <v>1.5</v>
      </c>
      <c r="H7" s="89">
        <v>0</v>
      </c>
      <c r="I7" s="6">
        <v>3</v>
      </c>
      <c r="J7" s="6">
        <v>0</v>
      </c>
      <c r="K7" s="6">
        <v>36</v>
      </c>
      <c r="L7" s="86">
        <f>+Tabella4[[#This Row],[TITOLI CULTURALI]]+Tabella4[[#This Row],[TITOLI PROFESSIONALI]]+Tabella4[[#This Row],[TITOLI SCIENTIFICI]]+Tabella4[[#This Row],[TITOLI DI SERVIZIO]]+Tabella4[[#This Row],[TITOLI ARTISTICI]]+Tabella4[[#This Row],[PUNTEGGIO COLLOQUIO GRADIMENTO]]</f>
        <v>40.5</v>
      </c>
    </row>
    <row r="8" spans="1:22" x14ac:dyDescent="0.25">
      <c r="B8" s="2"/>
      <c r="C8" s="2"/>
      <c r="D8" s="2"/>
      <c r="E8" s="2"/>
    </row>
    <row r="12" spans="1:22" x14ac:dyDescent="0.25">
      <c r="A12" s="52"/>
      <c r="B12" s="52"/>
      <c r="C12" s="52"/>
      <c r="D12" s="52"/>
      <c r="E12" s="53"/>
      <c r="F12" s="52"/>
      <c r="G12" s="4"/>
      <c r="H12" s="4"/>
      <c r="I12" s="4"/>
      <c r="J12" s="4"/>
      <c r="K12" s="4"/>
    </row>
    <row r="13" spans="1:22" x14ac:dyDescent="0.25">
      <c r="A13" s="54" t="s">
        <v>144</v>
      </c>
      <c r="B13" s="52"/>
      <c r="C13" s="52"/>
      <c r="D13" s="52"/>
      <c r="E13" s="53"/>
      <c r="F13" s="52"/>
      <c r="G13" s="4"/>
      <c r="H13" s="4"/>
      <c r="I13" s="4"/>
      <c r="J13" s="4"/>
      <c r="K13" s="4"/>
    </row>
    <row r="14" spans="1:22" x14ac:dyDescent="0.25">
      <c r="A14" s="4" t="s">
        <v>117</v>
      </c>
      <c r="B14" s="4"/>
      <c r="C14" s="4"/>
      <c r="D14" s="34"/>
      <c r="E14" s="4"/>
      <c r="F14" s="4"/>
      <c r="G14" s="4"/>
      <c r="H14" s="4"/>
      <c r="I14" s="4"/>
      <c r="J14" s="4"/>
      <c r="K14" s="4"/>
    </row>
    <row r="15" spans="1:22" x14ac:dyDescent="0.25">
      <c r="A15" s="4" t="s">
        <v>95</v>
      </c>
      <c r="B15" s="4"/>
      <c r="C15" s="4"/>
      <c r="D15" s="4"/>
      <c r="E15" s="34"/>
      <c r="F15" s="4"/>
      <c r="G15" s="4"/>
      <c r="H15" s="4"/>
      <c r="I15" s="4"/>
      <c r="J15" s="4"/>
      <c r="K15" s="4"/>
    </row>
    <row r="16" spans="1:22" x14ac:dyDescent="0.25">
      <c r="A16" s="62" t="s">
        <v>150</v>
      </c>
      <c r="B16" s="62"/>
      <c r="C16" s="62"/>
      <c r="D16" s="62"/>
      <c r="E16" s="63"/>
      <c r="F16" s="62"/>
      <c r="G16" s="64"/>
      <c r="H16" s="64"/>
      <c r="I16" s="64"/>
      <c r="J16" s="64"/>
      <c r="K16" s="4"/>
    </row>
    <row r="17" spans="1:11" x14ac:dyDescent="0.25">
      <c r="A17" s="52"/>
      <c r="B17" s="52"/>
      <c r="C17" s="52"/>
      <c r="D17" s="52"/>
      <c r="E17" s="53"/>
      <c r="F17" s="52"/>
      <c r="G17" s="4"/>
      <c r="H17" s="4"/>
      <c r="I17" s="4"/>
      <c r="J17" s="4"/>
      <c r="K17" s="4"/>
    </row>
    <row r="18" spans="1:11" x14ac:dyDescent="0.25">
      <c r="A18" s="52"/>
      <c r="B18" s="52"/>
      <c r="C18" s="52"/>
      <c r="D18" s="52"/>
      <c r="E18" s="53"/>
      <c r="F18" s="52"/>
      <c r="G18" s="4"/>
      <c r="H18" s="4"/>
      <c r="I18" s="4"/>
      <c r="J18" s="4"/>
      <c r="K18" s="4"/>
    </row>
    <row r="29" spans="1:11" x14ac:dyDescent="0.25">
      <c r="C29" t="s">
        <v>123</v>
      </c>
    </row>
  </sheetData>
  <sheetProtection sheet="1" formatCells="0" formatColumns="0" formatRows="0" insertColumns="0" insertRows="0" insertHyperlinks="0" deleteColumns="0" deleteRows="0" sort="0" autoFilter="0" pivotTables="0"/>
  <sortState ref="B4:L21">
    <sortCondition ref="D4:D21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T33"/>
  <sheetViews>
    <sheetView zoomScale="80" zoomScaleNormal="80" workbookViewId="0">
      <selection activeCell="H32" sqref="H32"/>
    </sheetView>
  </sheetViews>
  <sheetFormatPr defaultRowHeight="15" x14ac:dyDescent="0.25"/>
  <cols>
    <col min="1" max="1" width="7.85546875" customWidth="1"/>
    <col min="2" max="2" width="14" customWidth="1"/>
    <col min="3" max="3" width="15.42578125" customWidth="1"/>
    <col min="4" max="4" width="12.5703125" customWidth="1"/>
    <col min="5" max="5" width="16.7109375" style="11" customWidth="1"/>
    <col min="6" max="6" width="14.42578125" customWidth="1"/>
    <col min="7" max="7" width="14.5703125" customWidth="1"/>
    <col min="8" max="9" width="16.7109375" customWidth="1"/>
    <col min="10" max="10" width="20.5703125" customWidth="1"/>
    <col min="11" max="11" width="15.140625" customWidth="1"/>
    <col min="12" max="12" width="15" customWidth="1"/>
  </cols>
  <sheetData>
    <row r="1" spans="1:20" ht="32.1" customHeight="1" thickBot="1" x14ac:dyDescent="0.3">
      <c r="A1" s="141" t="s">
        <v>16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8"/>
      <c r="M1" s="18"/>
      <c r="N1" s="18"/>
      <c r="O1" s="18"/>
      <c r="P1" s="18"/>
      <c r="Q1" s="18"/>
      <c r="R1" s="18"/>
      <c r="S1" s="18"/>
      <c r="T1" s="18"/>
    </row>
    <row r="2" spans="1:20" s="9" customFormat="1" ht="42" customHeight="1" thickBot="1" x14ac:dyDescent="0.3">
      <c r="A2" s="22" t="s">
        <v>10</v>
      </c>
      <c r="B2" s="23" t="s">
        <v>0</v>
      </c>
      <c r="C2" s="23" t="s">
        <v>1</v>
      </c>
      <c r="D2" s="23" t="s">
        <v>2</v>
      </c>
      <c r="E2" s="23" t="s">
        <v>6</v>
      </c>
      <c r="F2" s="23" t="s">
        <v>8</v>
      </c>
      <c r="G2" s="23" t="s">
        <v>3</v>
      </c>
      <c r="H2" s="23" t="s">
        <v>7</v>
      </c>
      <c r="I2" s="23" t="s">
        <v>4</v>
      </c>
      <c r="J2" s="21" t="s">
        <v>101</v>
      </c>
      <c r="K2" s="15" t="s">
        <v>35</v>
      </c>
      <c r="L2" s="33" t="s">
        <v>5</v>
      </c>
      <c r="M2" s="8"/>
      <c r="N2" s="8"/>
      <c r="O2" s="8"/>
      <c r="P2" s="8"/>
      <c r="Q2" s="8"/>
      <c r="R2" s="8"/>
      <c r="S2" s="8"/>
      <c r="T2" s="8"/>
    </row>
    <row r="3" spans="1:20" s="2" customFormat="1" x14ac:dyDescent="0.25">
      <c r="A3" s="85">
        <v>1</v>
      </c>
      <c r="B3" s="86" t="s">
        <v>136</v>
      </c>
      <c r="C3" s="86" t="s">
        <v>137</v>
      </c>
      <c r="D3" s="89" t="s">
        <v>84</v>
      </c>
      <c r="E3" s="86" t="s">
        <v>15</v>
      </c>
      <c r="F3" s="86">
        <v>1</v>
      </c>
      <c r="G3" s="86">
        <v>3</v>
      </c>
      <c r="H3" s="86">
        <v>0</v>
      </c>
      <c r="I3" s="86">
        <v>3</v>
      </c>
      <c r="J3" s="87">
        <v>0</v>
      </c>
      <c r="K3" s="86"/>
      <c r="L3" s="86">
        <f>+Tabella5[[#This Row],[TITOLI CULTURALI]]+Tabella5[[#This Row],[TITOLI PROFESSIONALI]]+Tabella5[[#This Row],[TITOLI SCIENTIFICI]]+Tabella5[[#This Row],[TITOLI DI SERVIZIO]]+J3+Tabella5[[#This Row],[PUNTEGGIO COLLOQUIO GRADIMENTO]]</f>
        <v>7</v>
      </c>
    </row>
    <row r="4" spans="1:20" s="2" customFormat="1" ht="15.95" customHeight="1" x14ac:dyDescent="0.25">
      <c r="A4" s="85">
        <v>2</v>
      </c>
      <c r="B4" s="7" t="s">
        <v>58</v>
      </c>
      <c r="C4" s="7" t="s">
        <v>59</v>
      </c>
      <c r="D4" s="89" t="s">
        <v>14</v>
      </c>
      <c r="E4" s="7" t="s">
        <v>15</v>
      </c>
      <c r="F4" s="7">
        <v>1</v>
      </c>
      <c r="G4" s="7">
        <v>5.5</v>
      </c>
      <c r="H4" s="7">
        <v>0</v>
      </c>
      <c r="I4" s="7">
        <v>6</v>
      </c>
      <c r="J4" s="7">
        <v>0</v>
      </c>
      <c r="K4" s="7">
        <v>47</v>
      </c>
      <c r="L4" s="86">
        <f>+Tabella5[[#This Row],[TITOLI CULTURALI]]+Tabella5[[#This Row],[TITOLI PROFESSIONALI]]+Tabella5[[#This Row],[TITOLI SCIENTIFICI]]+Tabella5[[#This Row],[TITOLI DI SERVIZIO]]+J4+Tabella5[[#This Row],[PUNTEGGIO COLLOQUIO GRADIMENTO]]</f>
        <v>59.5</v>
      </c>
    </row>
    <row r="5" spans="1:20" s="2" customFormat="1" ht="15.95" customHeight="1" x14ac:dyDescent="0.25">
      <c r="A5" s="88">
        <v>3</v>
      </c>
      <c r="B5" s="6" t="s">
        <v>134</v>
      </c>
      <c r="C5" s="6" t="s">
        <v>135</v>
      </c>
      <c r="D5" s="89" t="s">
        <v>14</v>
      </c>
      <c r="E5" s="6" t="s">
        <v>21</v>
      </c>
      <c r="F5" s="6">
        <v>0</v>
      </c>
      <c r="G5" s="6">
        <v>8</v>
      </c>
      <c r="H5" s="6">
        <v>0</v>
      </c>
      <c r="I5" s="6">
        <v>0</v>
      </c>
      <c r="J5" s="6">
        <v>0</v>
      </c>
      <c r="K5" s="6">
        <v>50</v>
      </c>
      <c r="L5" s="90">
        <f>+Tabella5[[#This Row],[TITOLI CULTURALI]]+Tabella5[[#This Row],[TITOLI PROFESSIONALI]]+Tabella5[[#This Row],[TITOLI SCIENTIFICI]]+Tabella5[[#This Row],[TITOLI DI SERVIZIO]]+J5+Tabella5[[#This Row],[PUNTEGGIO COLLOQUIO GRADIMENTO]]</f>
        <v>58</v>
      </c>
    </row>
    <row r="6" spans="1:20" s="2" customFormat="1" ht="15.95" customHeight="1" x14ac:dyDescent="0.25">
      <c r="A6" s="85">
        <v>4</v>
      </c>
      <c r="B6" s="6" t="s">
        <v>25</v>
      </c>
      <c r="C6" s="6" t="s">
        <v>26</v>
      </c>
      <c r="D6" s="89" t="s">
        <v>14</v>
      </c>
      <c r="E6" s="6" t="s">
        <v>15</v>
      </c>
      <c r="F6" s="6">
        <v>1</v>
      </c>
      <c r="G6" s="6">
        <v>4</v>
      </c>
      <c r="H6" s="6">
        <v>0</v>
      </c>
      <c r="I6" s="6">
        <v>9</v>
      </c>
      <c r="J6" s="6">
        <v>0</v>
      </c>
      <c r="K6" s="6">
        <v>44</v>
      </c>
      <c r="L6" s="90">
        <f>+Tabella5[[#This Row],[TITOLI CULTURALI]]+Tabella5[[#This Row],[TITOLI PROFESSIONALI]]+Tabella5[[#This Row],[TITOLI SCIENTIFICI]]+Tabella5[[#This Row],[TITOLI DI SERVIZIO]]+J6+Tabella5[[#This Row],[PUNTEGGIO COLLOQUIO GRADIMENTO]]</f>
        <v>58</v>
      </c>
    </row>
    <row r="7" spans="1:20" s="2" customFormat="1" ht="15.95" customHeight="1" x14ac:dyDescent="0.25">
      <c r="A7" s="85">
        <v>5</v>
      </c>
      <c r="B7" s="6" t="s">
        <v>52</v>
      </c>
      <c r="C7" s="6" t="s">
        <v>39</v>
      </c>
      <c r="D7" s="89" t="s">
        <v>13</v>
      </c>
      <c r="E7" s="6" t="s">
        <v>15</v>
      </c>
      <c r="F7" s="6">
        <v>2</v>
      </c>
      <c r="G7" s="6">
        <v>0</v>
      </c>
      <c r="H7" s="6">
        <v>6</v>
      </c>
      <c r="I7" s="6">
        <v>15</v>
      </c>
      <c r="J7" s="6">
        <v>0</v>
      </c>
      <c r="K7" s="6">
        <v>50</v>
      </c>
      <c r="L7" s="90">
        <f>+Tabella5[[#This Row],[TITOLI CULTURALI]]+Tabella5[[#This Row],[TITOLI PROFESSIONALI]]+Tabella5[[#This Row],[TITOLI SCIENTIFICI]]+Tabella5[[#This Row],[TITOLI DI SERVIZIO]]+J7+Tabella5[[#This Row],[PUNTEGGIO COLLOQUIO GRADIMENTO]]</f>
        <v>73</v>
      </c>
    </row>
    <row r="8" spans="1:20" s="2" customFormat="1" ht="15.95" customHeight="1" x14ac:dyDescent="0.25">
      <c r="A8" s="88">
        <v>6</v>
      </c>
      <c r="B8" s="6" t="s">
        <v>65</v>
      </c>
      <c r="C8" s="6" t="s">
        <v>66</v>
      </c>
      <c r="D8" s="89" t="s">
        <v>13</v>
      </c>
      <c r="E8" s="6" t="s">
        <v>15</v>
      </c>
      <c r="F8" s="6">
        <v>0</v>
      </c>
      <c r="G8" s="6">
        <v>1.5</v>
      </c>
      <c r="H8" s="6">
        <v>0</v>
      </c>
      <c r="I8" s="6">
        <v>15</v>
      </c>
      <c r="J8" s="6">
        <v>0</v>
      </c>
      <c r="K8" s="6">
        <v>47</v>
      </c>
      <c r="L8" s="90">
        <f>+Tabella5[[#This Row],[TITOLI CULTURALI]]+Tabella5[[#This Row],[TITOLI PROFESSIONALI]]+Tabella5[[#This Row],[TITOLI SCIENTIFICI]]+Tabella5[[#This Row],[TITOLI DI SERVIZIO]]+J8+Tabella5[[#This Row],[PUNTEGGIO COLLOQUIO GRADIMENTO]]</f>
        <v>63.5</v>
      </c>
    </row>
    <row r="9" spans="1:20" s="2" customFormat="1" ht="15.95" customHeight="1" x14ac:dyDescent="0.25">
      <c r="A9" s="85">
        <v>7</v>
      </c>
      <c r="B9" s="6" t="s">
        <v>57</v>
      </c>
      <c r="C9" s="6" t="s">
        <v>47</v>
      </c>
      <c r="D9" s="89" t="s">
        <v>13</v>
      </c>
      <c r="E9" s="6" t="s">
        <v>15</v>
      </c>
      <c r="F9" s="6">
        <v>0</v>
      </c>
      <c r="G9" s="6">
        <v>0</v>
      </c>
      <c r="H9" s="6">
        <v>0</v>
      </c>
      <c r="I9" s="6">
        <v>9</v>
      </c>
      <c r="J9" s="6">
        <v>0</v>
      </c>
      <c r="K9" s="6">
        <v>50</v>
      </c>
      <c r="L9" s="90">
        <f>+Tabella5[[#This Row],[TITOLI CULTURALI]]+Tabella5[[#This Row],[TITOLI PROFESSIONALI]]+Tabella5[[#This Row],[TITOLI SCIENTIFICI]]+Tabella5[[#This Row],[TITOLI DI SERVIZIO]]+J9+Tabella5[[#This Row],[PUNTEGGIO COLLOQUIO GRADIMENTO]]</f>
        <v>59</v>
      </c>
    </row>
    <row r="10" spans="1:20" s="2" customFormat="1" ht="15.95" customHeight="1" x14ac:dyDescent="0.25">
      <c r="A10" s="85">
        <v>8</v>
      </c>
      <c r="B10" s="6" t="s">
        <v>29</v>
      </c>
      <c r="C10" s="6" t="s">
        <v>30</v>
      </c>
      <c r="D10" s="89" t="s">
        <v>13</v>
      </c>
      <c r="E10" s="6" t="s">
        <v>21</v>
      </c>
      <c r="F10" s="6">
        <v>0</v>
      </c>
      <c r="G10" s="6">
        <v>0</v>
      </c>
      <c r="H10" s="6">
        <v>0</v>
      </c>
      <c r="I10" s="6">
        <v>3</v>
      </c>
      <c r="J10" s="6">
        <v>0</v>
      </c>
      <c r="K10" s="6">
        <v>44</v>
      </c>
      <c r="L10" s="90">
        <f>+Tabella5[[#This Row],[TITOLI CULTURALI]]+Tabella5[[#This Row],[TITOLI PROFESSIONALI]]+Tabella5[[#This Row],[TITOLI SCIENTIFICI]]+Tabella5[[#This Row],[TITOLI DI SERVIZIO]]+J10+Tabella5[[#This Row],[PUNTEGGIO COLLOQUIO GRADIMENTO]]</f>
        <v>47</v>
      </c>
    </row>
    <row r="11" spans="1:20" s="2" customFormat="1" x14ac:dyDescent="0.25">
      <c r="A11" s="88">
        <v>9</v>
      </c>
      <c r="B11" s="6" t="s">
        <v>11</v>
      </c>
      <c r="C11" s="6" t="s">
        <v>12</v>
      </c>
      <c r="D11" s="89" t="s">
        <v>13</v>
      </c>
      <c r="E11" s="6" t="s">
        <v>21</v>
      </c>
      <c r="F11" s="6">
        <v>1</v>
      </c>
      <c r="G11" s="6">
        <v>4</v>
      </c>
      <c r="H11" s="6">
        <v>2</v>
      </c>
      <c r="I11" s="6">
        <v>0</v>
      </c>
      <c r="J11" s="6">
        <v>0</v>
      </c>
      <c r="K11" s="6">
        <v>39</v>
      </c>
      <c r="L11" s="90">
        <f>+Tabella5[[#This Row],[TITOLI CULTURALI]]+Tabella5[[#This Row],[TITOLI PROFESSIONALI]]+Tabella5[[#This Row],[TITOLI SCIENTIFICI]]+Tabella5[[#This Row],[TITOLI DI SERVIZIO]]+J11+Tabella5[[#This Row],[PUNTEGGIO COLLOQUIO GRADIMENTO]]</f>
        <v>46</v>
      </c>
    </row>
    <row r="12" spans="1:20" s="2" customFormat="1" x14ac:dyDescent="0.25">
      <c r="A12" s="85">
        <v>10</v>
      </c>
      <c r="B12" s="6" t="s">
        <v>55</v>
      </c>
      <c r="C12" s="6" t="s">
        <v>56</v>
      </c>
      <c r="D12" s="89" t="s">
        <v>13</v>
      </c>
      <c r="E12" s="6" t="s">
        <v>21</v>
      </c>
      <c r="F12" s="6">
        <v>0</v>
      </c>
      <c r="G12" s="6">
        <v>1.5</v>
      </c>
      <c r="H12" s="6">
        <v>0</v>
      </c>
      <c r="I12" s="6">
        <v>0</v>
      </c>
      <c r="J12" s="6">
        <v>0</v>
      </c>
      <c r="K12" s="6">
        <v>40</v>
      </c>
      <c r="L12" s="90">
        <f>+Tabella5[[#This Row],[TITOLI CULTURALI]]+Tabella5[[#This Row],[TITOLI PROFESSIONALI]]+Tabella5[[#This Row],[TITOLI SCIENTIFICI]]+Tabella5[[#This Row],[TITOLI DI SERVIZIO]]+J12+Tabella5[[#This Row],[PUNTEGGIO COLLOQUIO GRADIMENTO]]</f>
        <v>41.5</v>
      </c>
    </row>
    <row r="13" spans="1:20" s="2" customFormat="1" ht="19.5" customHeight="1" x14ac:dyDescent="0.25">
      <c r="A13" s="85">
        <v>11</v>
      </c>
      <c r="B13" s="6" t="s">
        <v>130</v>
      </c>
      <c r="C13" s="6" t="s">
        <v>131</v>
      </c>
      <c r="D13" s="89" t="s">
        <v>13</v>
      </c>
      <c r="E13" s="6" t="s">
        <v>21</v>
      </c>
      <c r="F13" s="6">
        <v>1</v>
      </c>
      <c r="G13" s="6">
        <v>1.5</v>
      </c>
      <c r="H13" s="6">
        <v>2</v>
      </c>
      <c r="I13" s="6">
        <v>0</v>
      </c>
      <c r="J13" s="6">
        <v>0</v>
      </c>
      <c r="K13" s="6">
        <v>31</v>
      </c>
      <c r="L13" s="86">
        <f>+Tabella5[[#This Row],[TITOLI CULTURALI]]+Tabella5[[#This Row],[TITOLI PROFESSIONALI]]+Tabella5[[#This Row],[TITOLI SCIENTIFICI]]+Tabella5[[#This Row],[TITOLI DI SERVIZIO]]+J13+Tabella5[[#This Row],[PUNTEGGIO COLLOQUIO GRADIMENTO]]</f>
        <v>35.5</v>
      </c>
    </row>
    <row r="14" spans="1:20" x14ac:dyDescent="0.25">
      <c r="E14" s="12"/>
      <c r="F14" s="1"/>
      <c r="G14" s="1"/>
      <c r="H14" s="1"/>
      <c r="I14" s="1"/>
      <c r="J14" s="1"/>
    </row>
    <row r="16" spans="1:20" x14ac:dyDescent="0.25">
      <c r="A16" s="4"/>
      <c r="E16"/>
      <c r="H16" s="11"/>
    </row>
    <row r="17" spans="1:11" x14ac:dyDescent="0.25">
      <c r="A17" s="52"/>
      <c r="B17" s="52"/>
      <c r="C17" s="52"/>
      <c r="D17" s="52"/>
      <c r="E17" s="53"/>
      <c r="F17" s="52"/>
      <c r="G17" s="4"/>
      <c r="H17" s="4"/>
      <c r="I17" s="4"/>
      <c r="J17" s="4"/>
      <c r="K17" s="4"/>
    </row>
    <row r="18" spans="1:11" x14ac:dyDescent="0.25">
      <c r="A18" s="54" t="s">
        <v>144</v>
      </c>
      <c r="B18" s="52"/>
      <c r="C18" s="52"/>
      <c r="D18" s="52"/>
      <c r="E18" s="53"/>
      <c r="F18" s="52"/>
      <c r="G18" s="4"/>
      <c r="H18" s="4"/>
      <c r="I18" s="4"/>
      <c r="J18" s="4"/>
      <c r="K18" s="4"/>
    </row>
    <row r="19" spans="1:11" x14ac:dyDescent="0.25">
      <c r="A19" s="4" t="s">
        <v>117</v>
      </c>
      <c r="B19" s="4"/>
      <c r="C19" s="4"/>
      <c r="D19" s="34"/>
      <c r="E19" s="4"/>
      <c r="F19" s="4"/>
      <c r="G19" s="4"/>
      <c r="H19" s="4"/>
      <c r="I19" s="4"/>
      <c r="J19" s="4"/>
      <c r="K19" s="4"/>
    </row>
    <row r="20" spans="1:11" x14ac:dyDescent="0.25">
      <c r="A20" s="4" t="s">
        <v>95</v>
      </c>
      <c r="B20" s="4"/>
      <c r="C20" s="4"/>
      <c r="D20" s="4"/>
      <c r="E20" s="34"/>
      <c r="F20" s="4"/>
      <c r="G20" s="4"/>
      <c r="H20" s="4"/>
      <c r="I20" s="4"/>
      <c r="J20" s="4"/>
      <c r="K20" s="4"/>
    </row>
    <row r="21" spans="1:11" s="67" customFormat="1" x14ac:dyDescent="0.25">
      <c r="A21" s="62" t="s">
        <v>150</v>
      </c>
      <c r="B21" s="62"/>
      <c r="C21" s="62"/>
      <c r="D21" s="62"/>
      <c r="E21" s="63"/>
      <c r="F21" s="62"/>
      <c r="G21" s="64"/>
      <c r="H21" s="64"/>
      <c r="I21" s="64"/>
      <c r="J21" s="64"/>
      <c r="K21" s="66"/>
    </row>
    <row r="22" spans="1:11" x14ac:dyDescent="0.25">
      <c r="A22" s="52"/>
      <c r="B22" s="52"/>
      <c r="C22" s="52"/>
      <c r="D22" s="52"/>
      <c r="E22" s="53"/>
      <c r="F22" s="52"/>
      <c r="G22" s="4"/>
      <c r="H22" s="4"/>
      <c r="I22" s="4"/>
      <c r="J22" s="4"/>
      <c r="K22" s="4"/>
    </row>
    <row r="33" spans="11:11" x14ac:dyDescent="0.25">
      <c r="K33" t="s">
        <v>129</v>
      </c>
    </row>
  </sheetData>
  <sheetProtection sheet="1" formatCells="0" formatColumns="0" formatRows="0" insertColumns="0" insertRows="0" insertHyperlinks="0" deleteColumns="0" deleteRows="0" sort="0" autoFilter="0" pivotTables="0"/>
  <sortState ref="B3:M22">
    <sortCondition ref="D3:D22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U48"/>
  <sheetViews>
    <sheetView zoomScale="80" zoomScaleNormal="80" workbookViewId="0">
      <selection activeCell="E37" sqref="E37"/>
    </sheetView>
  </sheetViews>
  <sheetFormatPr defaultRowHeight="15" x14ac:dyDescent="0.25"/>
  <cols>
    <col min="1" max="1" width="9.28515625" customWidth="1"/>
    <col min="2" max="2" width="15.140625" style="2" customWidth="1"/>
    <col min="3" max="3" width="15.42578125" customWidth="1"/>
    <col min="4" max="4" width="15.28515625" style="11" customWidth="1"/>
    <col min="5" max="8" width="16.7109375" customWidth="1"/>
    <col min="9" max="10" width="13" customWidth="1"/>
    <col min="11" max="11" width="21.5703125" customWidth="1"/>
    <col min="12" max="12" width="18.42578125" customWidth="1"/>
  </cols>
  <sheetData>
    <row r="1" spans="1:21" ht="32.1" customHeight="1" x14ac:dyDescent="0.25">
      <c r="A1" s="142" t="s">
        <v>92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8"/>
      <c r="N1" s="18"/>
      <c r="O1" s="18"/>
      <c r="P1" s="18"/>
      <c r="Q1" s="18"/>
      <c r="R1" s="18"/>
      <c r="S1" s="18"/>
      <c r="T1" s="18"/>
      <c r="U1" s="18"/>
    </row>
    <row r="2" spans="1:21" s="9" customFormat="1" ht="42" customHeight="1" x14ac:dyDescent="0.25">
      <c r="A2" s="20" t="s">
        <v>10</v>
      </c>
      <c r="B2" s="21" t="s">
        <v>0</v>
      </c>
      <c r="C2" s="21" t="s">
        <v>1</v>
      </c>
      <c r="D2" s="21" t="s">
        <v>153</v>
      </c>
      <c r="E2" s="21" t="s">
        <v>6</v>
      </c>
      <c r="F2" s="21" t="s">
        <v>8</v>
      </c>
      <c r="G2" s="21" t="s">
        <v>3</v>
      </c>
      <c r="H2" s="21" t="s">
        <v>7</v>
      </c>
      <c r="I2" s="21" t="s">
        <v>4</v>
      </c>
      <c r="J2" s="21" t="s">
        <v>97</v>
      </c>
      <c r="K2" s="15" t="s">
        <v>35</v>
      </c>
      <c r="L2" s="36" t="s">
        <v>5</v>
      </c>
      <c r="M2" s="8"/>
      <c r="N2" s="8"/>
      <c r="O2" s="8"/>
      <c r="P2" s="8"/>
      <c r="Q2" s="8"/>
      <c r="R2" s="8"/>
      <c r="S2" s="8"/>
      <c r="T2" s="8"/>
    </row>
    <row r="3" spans="1:21" s="2" customFormat="1" ht="15.75" customHeight="1" x14ac:dyDescent="0.25">
      <c r="A3" s="72">
        <v>1</v>
      </c>
      <c r="B3" s="73" t="s">
        <v>38</v>
      </c>
      <c r="C3" s="73" t="s">
        <v>39</v>
      </c>
      <c r="D3" s="104" t="s">
        <v>154</v>
      </c>
      <c r="E3" s="73" t="s">
        <v>15</v>
      </c>
      <c r="F3" s="73">
        <v>2</v>
      </c>
      <c r="G3" s="73">
        <v>2.5</v>
      </c>
      <c r="H3" s="73">
        <v>0</v>
      </c>
      <c r="I3" s="73">
        <v>9</v>
      </c>
      <c r="J3" s="73">
        <v>0</v>
      </c>
      <c r="K3" s="73">
        <v>43</v>
      </c>
      <c r="L3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56.5</v>
      </c>
    </row>
    <row r="4" spans="1:21" s="2" customFormat="1" ht="15.95" customHeight="1" x14ac:dyDescent="0.25">
      <c r="A4" s="74">
        <v>2</v>
      </c>
      <c r="B4" s="75" t="s">
        <v>121</v>
      </c>
      <c r="C4" s="75" t="s">
        <v>122</v>
      </c>
      <c r="D4" s="104" t="s">
        <v>154</v>
      </c>
      <c r="E4" s="68" t="s">
        <v>15</v>
      </c>
      <c r="F4" s="68">
        <v>1</v>
      </c>
      <c r="G4" s="68">
        <v>3.5</v>
      </c>
      <c r="H4" s="68">
        <v>0</v>
      </c>
      <c r="I4" s="68">
        <v>3</v>
      </c>
      <c r="J4" s="75">
        <v>0</v>
      </c>
      <c r="K4" s="68">
        <v>47</v>
      </c>
      <c r="L4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54.5</v>
      </c>
    </row>
    <row r="5" spans="1:21" s="2" customFormat="1" ht="15.95" customHeight="1" x14ac:dyDescent="0.25">
      <c r="A5" s="72">
        <v>3</v>
      </c>
      <c r="B5" s="75" t="s">
        <v>103</v>
      </c>
      <c r="C5" s="75" t="s">
        <v>19</v>
      </c>
      <c r="D5" s="104" t="s">
        <v>154</v>
      </c>
      <c r="E5" s="68" t="s">
        <v>15</v>
      </c>
      <c r="F5" s="68">
        <v>1</v>
      </c>
      <c r="G5" s="68">
        <v>4</v>
      </c>
      <c r="H5" s="68">
        <v>0</v>
      </c>
      <c r="I5" s="68">
        <v>3</v>
      </c>
      <c r="J5" s="75">
        <v>0</v>
      </c>
      <c r="K5" s="68">
        <v>46</v>
      </c>
      <c r="L5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54</v>
      </c>
    </row>
    <row r="6" spans="1:21" s="2" customFormat="1" ht="15.95" customHeight="1" x14ac:dyDescent="0.25">
      <c r="A6" s="72">
        <v>4</v>
      </c>
      <c r="B6" s="75" t="s">
        <v>51</v>
      </c>
      <c r="C6" s="75" t="s">
        <v>50</v>
      </c>
      <c r="D6" s="104" t="s">
        <v>154</v>
      </c>
      <c r="E6" s="68" t="s">
        <v>15</v>
      </c>
      <c r="F6" s="68">
        <v>0</v>
      </c>
      <c r="G6" s="68">
        <v>2</v>
      </c>
      <c r="H6" s="68">
        <v>0</v>
      </c>
      <c r="I6" s="68">
        <v>3</v>
      </c>
      <c r="J6" s="75">
        <v>0</v>
      </c>
      <c r="K6" s="68">
        <v>49</v>
      </c>
      <c r="L6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54</v>
      </c>
    </row>
    <row r="7" spans="1:21" s="2" customFormat="1" ht="15.95" customHeight="1" x14ac:dyDescent="0.25">
      <c r="A7" s="74">
        <v>5</v>
      </c>
      <c r="B7" s="75" t="s">
        <v>53</v>
      </c>
      <c r="C7" s="75" t="s">
        <v>54</v>
      </c>
      <c r="D7" s="104" t="s">
        <v>154</v>
      </c>
      <c r="E7" s="75" t="s">
        <v>15</v>
      </c>
      <c r="F7" s="75">
        <v>1</v>
      </c>
      <c r="G7" s="75">
        <v>1</v>
      </c>
      <c r="H7" s="75">
        <v>0</v>
      </c>
      <c r="I7" s="75">
        <v>6</v>
      </c>
      <c r="J7" s="75">
        <v>0</v>
      </c>
      <c r="K7" s="75">
        <v>45</v>
      </c>
      <c r="L7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53</v>
      </c>
    </row>
    <row r="8" spans="1:21" s="2" customFormat="1" ht="15.95" customHeight="1" x14ac:dyDescent="0.25">
      <c r="A8" s="72">
        <v>6</v>
      </c>
      <c r="B8" s="77" t="s">
        <v>87</v>
      </c>
      <c r="C8" s="77" t="s">
        <v>88</v>
      </c>
      <c r="D8" s="104" t="s">
        <v>154</v>
      </c>
      <c r="E8" s="77" t="s">
        <v>15</v>
      </c>
      <c r="F8" s="77">
        <v>1</v>
      </c>
      <c r="G8" s="77">
        <v>3</v>
      </c>
      <c r="H8" s="77">
        <v>0</v>
      </c>
      <c r="I8" s="77">
        <v>3</v>
      </c>
      <c r="J8" s="77">
        <v>0</v>
      </c>
      <c r="K8" s="77">
        <v>45</v>
      </c>
      <c r="L8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52</v>
      </c>
    </row>
    <row r="9" spans="1:21" s="2" customFormat="1" ht="15.95" customHeight="1" x14ac:dyDescent="0.25">
      <c r="A9" s="72">
        <v>7</v>
      </c>
      <c r="B9" s="75" t="s">
        <v>31</v>
      </c>
      <c r="C9" s="75" t="s">
        <v>32</v>
      </c>
      <c r="D9" s="104" t="s">
        <v>154</v>
      </c>
      <c r="E9" s="75" t="s">
        <v>15</v>
      </c>
      <c r="F9" s="75">
        <v>0</v>
      </c>
      <c r="G9" s="75">
        <v>0</v>
      </c>
      <c r="H9" s="75">
        <v>0</v>
      </c>
      <c r="I9" s="75">
        <v>6</v>
      </c>
      <c r="J9" s="75">
        <v>0</v>
      </c>
      <c r="K9" s="75">
        <v>46</v>
      </c>
      <c r="L9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52</v>
      </c>
    </row>
    <row r="10" spans="1:21" s="2" customFormat="1" ht="15.95" customHeight="1" x14ac:dyDescent="0.25">
      <c r="A10" s="74">
        <v>8</v>
      </c>
      <c r="B10" s="75" t="s">
        <v>118</v>
      </c>
      <c r="C10" s="75" t="s">
        <v>119</v>
      </c>
      <c r="D10" s="104" t="s">
        <v>154</v>
      </c>
      <c r="E10" s="68" t="s">
        <v>15</v>
      </c>
      <c r="F10" s="68">
        <v>0</v>
      </c>
      <c r="G10" s="68">
        <v>3</v>
      </c>
      <c r="H10" s="68">
        <v>0</v>
      </c>
      <c r="I10" s="68">
        <v>3</v>
      </c>
      <c r="J10" s="75">
        <v>0</v>
      </c>
      <c r="K10" s="68">
        <v>45</v>
      </c>
      <c r="L10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51</v>
      </c>
    </row>
    <row r="11" spans="1:21" s="2" customFormat="1" x14ac:dyDescent="0.25">
      <c r="A11" s="72">
        <v>9</v>
      </c>
      <c r="B11" s="75" t="s">
        <v>11</v>
      </c>
      <c r="C11" s="75" t="s">
        <v>12</v>
      </c>
      <c r="D11" s="104" t="s">
        <v>154</v>
      </c>
      <c r="E11" s="75" t="s">
        <v>15</v>
      </c>
      <c r="F11" s="75">
        <v>1</v>
      </c>
      <c r="G11" s="75">
        <v>4</v>
      </c>
      <c r="H11" s="75">
        <v>0</v>
      </c>
      <c r="I11" s="75">
        <v>3</v>
      </c>
      <c r="J11" s="75">
        <v>0</v>
      </c>
      <c r="K11" s="75">
        <v>42</v>
      </c>
      <c r="L11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50</v>
      </c>
    </row>
    <row r="12" spans="1:21" s="2" customFormat="1" ht="18.75" customHeight="1" x14ac:dyDescent="0.25">
      <c r="A12" s="72">
        <v>10</v>
      </c>
      <c r="B12" s="75" t="s">
        <v>98</v>
      </c>
      <c r="C12" s="75" t="s">
        <v>66</v>
      </c>
      <c r="D12" s="104" t="s">
        <v>154</v>
      </c>
      <c r="E12" s="75" t="s">
        <v>15</v>
      </c>
      <c r="F12" s="75">
        <v>0</v>
      </c>
      <c r="G12" s="75">
        <v>0</v>
      </c>
      <c r="H12" s="75">
        <v>2</v>
      </c>
      <c r="I12" s="75">
        <v>3</v>
      </c>
      <c r="J12" s="75">
        <v>0</v>
      </c>
      <c r="K12" s="78">
        <v>43</v>
      </c>
      <c r="L12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48</v>
      </c>
    </row>
    <row r="13" spans="1:21" s="2" customFormat="1" x14ac:dyDescent="0.25">
      <c r="A13" s="74">
        <v>11</v>
      </c>
      <c r="B13" s="75" t="s">
        <v>102</v>
      </c>
      <c r="C13" s="75" t="s">
        <v>100</v>
      </c>
      <c r="D13" s="104" t="s">
        <v>154</v>
      </c>
      <c r="E13" s="68" t="s">
        <v>15</v>
      </c>
      <c r="F13" s="68">
        <v>0</v>
      </c>
      <c r="G13" s="68">
        <v>1</v>
      </c>
      <c r="H13" s="68">
        <v>0</v>
      </c>
      <c r="I13" s="68">
        <v>0</v>
      </c>
      <c r="J13" s="75">
        <v>0</v>
      </c>
      <c r="K13" s="68">
        <v>46</v>
      </c>
      <c r="L13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47</v>
      </c>
    </row>
    <row r="14" spans="1:21" s="2" customFormat="1" x14ac:dyDescent="0.25">
      <c r="A14" s="72">
        <v>12</v>
      </c>
      <c r="B14" s="75" t="s">
        <v>27</v>
      </c>
      <c r="C14" s="75" t="s">
        <v>28</v>
      </c>
      <c r="D14" s="104" t="s">
        <v>154</v>
      </c>
      <c r="E14" s="75" t="s">
        <v>15</v>
      </c>
      <c r="F14" s="75">
        <v>1</v>
      </c>
      <c r="G14" s="75">
        <v>3</v>
      </c>
      <c r="H14" s="75">
        <v>0</v>
      </c>
      <c r="I14" s="75">
        <v>6</v>
      </c>
      <c r="J14" s="75">
        <v>0</v>
      </c>
      <c r="K14" s="75">
        <v>37</v>
      </c>
      <c r="L14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47</v>
      </c>
    </row>
    <row r="15" spans="1:21" s="2" customFormat="1" x14ac:dyDescent="0.25">
      <c r="A15" s="72">
        <v>13</v>
      </c>
      <c r="B15" s="75" t="s">
        <v>33</v>
      </c>
      <c r="C15" s="75" t="s">
        <v>34</v>
      </c>
      <c r="D15" s="104" t="s">
        <v>154</v>
      </c>
      <c r="E15" s="75" t="s">
        <v>15</v>
      </c>
      <c r="F15" s="75">
        <v>0</v>
      </c>
      <c r="G15" s="75">
        <v>4</v>
      </c>
      <c r="H15" s="75">
        <v>0</v>
      </c>
      <c r="I15" s="75">
        <v>6</v>
      </c>
      <c r="J15" s="75">
        <v>0</v>
      </c>
      <c r="K15" s="75">
        <v>36</v>
      </c>
      <c r="L15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46</v>
      </c>
    </row>
    <row r="16" spans="1:21" s="2" customFormat="1" x14ac:dyDescent="0.25">
      <c r="A16" s="74">
        <v>14</v>
      </c>
      <c r="B16" s="75" t="s">
        <v>73</v>
      </c>
      <c r="C16" s="75" t="s">
        <v>74</v>
      </c>
      <c r="D16" s="104" t="s">
        <v>154</v>
      </c>
      <c r="E16" s="75" t="s">
        <v>15</v>
      </c>
      <c r="F16" s="75">
        <v>0</v>
      </c>
      <c r="G16" s="75">
        <v>0</v>
      </c>
      <c r="H16" s="75">
        <v>0</v>
      </c>
      <c r="I16" s="75">
        <v>6</v>
      </c>
      <c r="J16" s="75">
        <v>0</v>
      </c>
      <c r="K16" s="78">
        <v>40</v>
      </c>
      <c r="L16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46</v>
      </c>
    </row>
    <row r="17" spans="1:12" s="2" customFormat="1" x14ac:dyDescent="0.25">
      <c r="A17" s="72">
        <v>15</v>
      </c>
      <c r="B17" s="75" t="s">
        <v>103</v>
      </c>
      <c r="C17" s="75" t="s">
        <v>43</v>
      </c>
      <c r="D17" s="104" t="s">
        <v>154</v>
      </c>
      <c r="E17" s="68" t="s">
        <v>15</v>
      </c>
      <c r="F17" s="68">
        <v>1</v>
      </c>
      <c r="G17" s="68">
        <v>0</v>
      </c>
      <c r="H17" s="68">
        <v>0</v>
      </c>
      <c r="I17" s="68">
        <v>0</v>
      </c>
      <c r="J17" s="75">
        <v>0</v>
      </c>
      <c r="K17" s="68">
        <v>44</v>
      </c>
      <c r="L17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45</v>
      </c>
    </row>
    <row r="18" spans="1:12" s="2" customFormat="1" x14ac:dyDescent="0.25">
      <c r="A18" s="72">
        <v>16</v>
      </c>
      <c r="B18" s="75" t="s">
        <v>55</v>
      </c>
      <c r="C18" s="75" t="s">
        <v>56</v>
      </c>
      <c r="D18" s="104" t="s">
        <v>154</v>
      </c>
      <c r="E18" s="75" t="s">
        <v>15</v>
      </c>
      <c r="F18" s="75">
        <v>0</v>
      </c>
      <c r="G18" s="75">
        <v>1.5</v>
      </c>
      <c r="H18" s="75">
        <v>0</v>
      </c>
      <c r="I18" s="75">
        <v>6</v>
      </c>
      <c r="J18" s="75">
        <v>0</v>
      </c>
      <c r="K18" s="75">
        <v>37</v>
      </c>
      <c r="L18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44.5</v>
      </c>
    </row>
    <row r="19" spans="1:12" s="2" customFormat="1" x14ac:dyDescent="0.25">
      <c r="A19" s="74">
        <v>17</v>
      </c>
      <c r="B19" s="68" t="s">
        <v>76</v>
      </c>
      <c r="C19" s="68" t="s">
        <v>77</v>
      </c>
      <c r="D19" s="104" t="s">
        <v>154</v>
      </c>
      <c r="E19" s="68" t="s">
        <v>15</v>
      </c>
      <c r="F19" s="68">
        <v>0</v>
      </c>
      <c r="G19" s="68">
        <v>2</v>
      </c>
      <c r="H19" s="68">
        <v>0</v>
      </c>
      <c r="I19" s="68">
        <v>6</v>
      </c>
      <c r="J19" s="68">
        <v>0</v>
      </c>
      <c r="K19" s="68">
        <v>35</v>
      </c>
      <c r="L19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43</v>
      </c>
    </row>
    <row r="20" spans="1:12" s="2" customFormat="1" x14ac:dyDescent="0.25">
      <c r="A20" s="72">
        <v>18</v>
      </c>
      <c r="B20" s="70" t="s">
        <v>146</v>
      </c>
      <c r="C20" s="70" t="s">
        <v>147</v>
      </c>
      <c r="D20" s="104" t="s">
        <v>154</v>
      </c>
      <c r="E20" s="71" t="s">
        <v>15</v>
      </c>
      <c r="F20" s="71">
        <v>1</v>
      </c>
      <c r="G20" s="71">
        <v>0</v>
      </c>
      <c r="H20" s="71">
        <v>0</v>
      </c>
      <c r="I20" s="71">
        <v>3</v>
      </c>
      <c r="J20" s="70">
        <v>0</v>
      </c>
      <c r="K20" s="71">
        <v>39</v>
      </c>
      <c r="L20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43</v>
      </c>
    </row>
    <row r="21" spans="1:12" s="2" customFormat="1" x14ac:dyDescent="0.25">
      <c r="A21" s="72">
        <v>19</v>
      </c>
      <c r="B21" s="79" t="s">
        <v>151</v>
      </c>
      <c r="C21" s="79" t="s">
        <v>46</v>
      </c>
      <c r="D21" s="104" t="s">
        <v>154</v>
      </c>
      <c r="E21" s="80" t="s">
        <v>21</v>
      </c>
      <c r="F21" s="80">
        <v>1</v>
      </c>
      <c r="G21" s="80">
        <v>0</v>
      </c>
      <c r="H21" s="80">
        <v>0</v>
      </c>
      <c r="I21" s="80">
        <v>3</v>
      </c>
      <c r="J21" s="79">
        <v>0</v>
      </c>
      <c r="K21" s="80">
        <v>39</v>
      </c>
      <c r="L21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43</v>
      </c>
    </row>
    <row r="22" spans="1:12" s="2" customFormat="1" x14ac:dyDescent="0.25">
      <c r="A22" s="74">
        <v>20</v>
      </c>
      <c r="B22" s="75" t="s">
        <v>65</v>
      </c>
      <c r="C22" s="75" t="s">
        <v>66</v>
      </c>
      <c r="D22" s="104" t="s">
        <v>154</v>
      </c>
      <c r="E22" s="68" t="s">
        <v>21</v>
      </c>
      <c r="F22" s="68">
        <v>0</v>
      </c>
      <c r="G22" s="68">
        <v>1.5</v>
      </c>
      <c r="H22" s="68">
        <v>0</v>
      </c>
      <c r="I22" s="68">
        <v>0</v>
      </c>
      <c r="J22" s="75">
        <v>0</v>
      </c>
      <c r="K22" s="68">
        <v>40</v>
      </c>
      <c r="L22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41.5</v>
      </c>
    </row>
    <row r="23" spans="1:12" s="2" customFormat="1" x14ac:dyDescent="0.25">
      <c r="A23" s="72">
        <v>21</v>
      </c>
      <c r="B23" s="75" t="s">
        <v>57</v>
      </c>
      <c r="C23" s="75" t="s">
        <v>47</v>
      </c>
      <c r="D23" s="104" t="s">
        <v>154</v>
      </c>
      <c r="E23" s="68" t="s">
        <v>21</v>
      </c>
      <c r="F23" s="68">
        <v>0</v>
      </c>
      <c r="G23" s="68">
        <v>0</v>
      </c>
      <c r="H23" s="68">
        <v>0</v>
      </c>
      <c r="I23" s="68">
        <v>0</v>
      </c>
      <c r="J23" s="75">
        <v>0</v>
      </c>
      <c r="K23" s="68">
        <v>41</v>
      </c>
      <c r="L23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41</v>
      </c>
    </row>
    <row r="24" spans="1:12" s="2" customFormat="1" x14ac:dyDescent="0.25">
      <c r="A24" s="72">
        <v>22</v>
      </c>
      <c r="B24" s="75" t="s">
        <v>116</v>
      </c>
      <c r="C24" s="75" t="s">
        <v>49</v>
      </c>
      <c r="D24" s="104" t="s">
        <v>154</v>
      </c>
      <c r="E24" s="68" t="s">
        <v>21</v>
      </c>
      <c r="F24" s="68">
        <v>1</v>
      </c>
      <c r="G24" s="68">
        <v>1.5</v>
      </c>
      <c r="H24" s="68">
        <v>0</v>
      </c>
      <c r="I24" s="68">
        <v>0</v>
      </c>
      <c r="J24" s="75">
        <v>0</v>
      </c>
      <c r="K24" s="68">
        <v>36</v>
      </c>
      <c r="L24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38.5</v>
      </c>
    </row>
    <row r="25" spans="1:12" s="2" customFormat="1" x14ac:dyDescent="0.25">
      <c r="A25" s="74">
        <v>23</v>
      </c>
      <c r="B25" s="75" t="s">
        <v>114</v>
      </c>
      <c r="C25" s="75" t="s">
        <v>112</v>
      </c>
      <c r="D25" s="104" t="s">
        <v>154</v>
      </c>
      <c r="E25" s="68" t="s">
        <v>21</v>
      </c>
      <c r="F25" s="68">
        <v>0</v>
      </c>
      <c r="G25" s="68">
        <v>1.5</v>
      </c>
      <c r="H25" s="68">
        <v>0</v>
      </c>
      <c r="I25" s="68">
        <v>0</v>
      </c>
      <c r="J25" s="75">
        <v>0</v>
      </c>
      <c r="K25" s="68">
        <v>36</v>
      </c>
      <c r="L25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37.5</v>
      </c>
    </row>
    <row r="26" spans="1:12" s="2" customFormat="1" x14ac:dyDescent="0.25">
      <c r="A26" s="72">
        <v>24</v>
      </c>
      <c r="B26" s="81" t="s">
        <v>138</v>
      </c>
      <c r="C26" s="81" t="s">
        <v>49</v>
      </c>
      <c r="D26" s="104" t="s">
        <v>154</v>
      </c>
      <c r="E26" s="82" t="s">
        <v>21</v>
      </c>
      <c r="F26" s="68">
        <v>1</v>
      </c>
      <c r="G26" s="68">
        <v>3.5</v>
      </c>
      <c r="H26" s="68">
        <v>0</v>
      </c>
      <c r="I26" s="68">
        <v>0</v>
      </c>
      <c r="J26" s="75">
        <v>0</v>
      </c>
      <c r="K26" s="82">
        <v>34</v>
      </c>
      <c r="L26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38.5</v>
      </c>
    </row>
    <row r="27" spans="1:12" s="2" customFormat="1" x14ac:dyDescent="0.25">
      <c r="A27" s="72">
        <v>25</v>
      </c>
      <c r="B27" s="81" t="s">
        <v>139</v>
      </c>
      <c r="C27" s="81" t="s">
        <v>43</v>
      </c>
      <c r="D27" s="104" t="s">
        <v>154</v>
      </c>
      <c r="E27" s="82" t="s">
        <v>21</v>
      </c>
      <c r="F27" s="68">
        <v>0</v>
      </c>
      <c r="G27" s="68">
        <v>0</v>
      </c>
      <c r="H27" s="68">
        <v>0</v>
      </c>
      <c r="I27" s="68">
        <v>0</v>
      </c>
      <c r="J27" s="75">
        <v>0</v>
      </c>
      <c r="K27" s="82">
        <v>36</v>
      </c>
      <c r="L27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36</v>
      </c>
    </row>
    <row r="28" spans="1:12" s="2" customFormat="1" x14ac:dyDescent="0.25">
      <c r="A28" s="74">
        <v>26</v>
      </c>
      <c r="B28" s="82" t="s">
        <v>109</v>
      </c>
      <c r="C28" s="82" t="s">
        <v>110</v>
      </c>
      <c r="D28" s="104" t="s">
        <v>154</v>
      </c>
      <c r="E28" s="82" t="s">
        <v>21</v>
      </c>
      <c r="F28" s="82">
        <v>0</v>
      </c>
      <c r="G28" s="82">
        <v>0</v>
      </c>
      <c r="H28" s="82">
        <v>0</v>
      </c>
      <c r="I28" s="82">
        <v>0</v>
      </c>
      <c r="J28" s="81">
        <v>0</v>
      </c>
      <c r="K28" s="82">
        <v>34</v>
      </c>
      <c r="L28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34</v>
      </c>
    </row>
    <row r="29" spans="1:12" s="2" customFormat="1" x14ac:dyDescent="0.25">
      <c r="A29" s="72">
        <v>27</v>
      </c>
      <c r="B29" s="79" t="s">
        <v>152</v>
      </c>
      <c r="C29" s="79" t="s">
        <v>131</v>
      </c>
      <c r="D29" s="104" t="s">
        <v>154</v>
      </c>
      <c r="E29" s="80" t="s">
        <v>21</v>
      </c>
      <c r="F29" s="80">
        <v>0</v>
      </c>
      <c r="G29" s="80">
        <v>0</v>
      </c>
      <c r="H29" s="80">
        <v>0</v>
      </c>
      <c r="I29" s="80"/>
      <c r="J29" s="79">
        <v>0</v>
      </c>
      <c r="K29" s="84">
        <v>31</v>
      </c>
      <c r="L29" s="69">
        <f>+Tabella6[[#This Row],[TITOLI CULTURALI]]+Tabella6[[#This Row],[TITOLI PROFESSIONALI]]+Tabella6[[#This Row],[TITOLI SCIENTIFICI]]+Tabella6[[#This Row],[TITOLI DI SERVIZIO]]+Tabella6[[#This Row],[TITOLI ARTISTICI ]]+Tabella6[[#This Row],[PUNTEGGIO COLLOQUIO GRADIMENTO]]</f>
        <v>31</v>
      </c>
    </row>
    <row r="30" spans="1:12" x14ac:dyDescent="0.25">
      <c r="A30" s="54" t="s">
        <v>144</v>
      </c>
      <c r="B30" s="52"/>
      <c r="C30" s="52"/>
      <c r="D30" s="52"/>
      <c r="E30" s="53"/>
      <c r="F30" s="52"/>
      <c r="G30" s="4"/>
      <c r="H30" s="4"/>
      <c r="I30" s="4"/>
      <c r="J30" s="4"/>
      <c r="K30" s="4"/>
    </row>
    <row r="31" spans="1:12" x14ac:dyDescent="0.25">
      <c r="A31" s="4" t="s">
        <v>117</v>
      </c>
      <c r="B31" s="4"/>
      <c r="C31" s="4"/>
      <c r="D31" s="34"/>
      <c r="E31" s="4"/>
      <c r="F31" s="4"/>
      <c r="G31" s="4"/>
      <c r="H31" s="4"/>
      <c r="I31" s="4"/>
      <c r="J31" s="4"/>
      <c r="K31" s="4"/>
    </row>
    <row r="32" spans="1:12" x14ac:dyDescent="0.25">
      <c r="A32" s="4" t="s">
        <v>95</v>
      </c>
      <c r="B32" s="4"/>
      <c r="C32" s="4"/>
      <c r="D32" s="4"/>
      <c r="E32" s="34"/>
      <c r="F32" s="4"/>
      <c r="G32" s="4"/>
      <c r="H32" s="4"/>
      <c r="I32" s="4"/>
      <c r="J32" s="4"/>
      <c r="K32" s="4"/>
    </row>
    <row r="33" spans="1:11" x14ac:dyDescent="0.25">
      <c r="A33" s="62" t="s">
        <v>150</v>
      </c>
      <c r="B33" s="62"/>
      <c r="C33" s="62"/>
      <c r="D33" s="62"/>
      <c r="E33" s="63"/>
      <c r="F33" s="62"/>
      <c r="G33" s="64"/>
      <c r="H33" s="64"/>
      <c r="I33" s="64"/>
      <c r="J33" s="64"/>
      <c r="K33" s="4"/>
    </row>
    <row r="34" spans="1:11" x14ac:dyDescent="0.25">
      <c r="A34" s="52"/>
      <c r="B34" s="52"/>
      <c r="C34" s="52"/>
      <c r="D34" s="52"/>
      <c r="E34" s="53"/>
      <c r="F34" s="52"/>
      <c r="G34" s="4"/>
      <c r="H34" s="4"/>
      <c r="I34" s="4"/>
      <c r="J34" s="4"/>
      <c r="K34" s="4"/>
    </row>
    <row r="35" spans="1:11" x14ac:dyDescent="0.25">
      <c r="B35"/>
      <c r="D35"/>
      <c r="E35" s="11"/>
    </row>
    <row r="36" spans="1:11" x14ac:dyDescent="0.25">
      <c r="B36"/>
      <c r="D36"/>
      <c r="E36" s="11"/>
    </row>
    <row r="48" spans="1:11" x14ac:dyDescent="0.25">
      <c r="H48">
        <f>-'AG56'!A1:K1</f>
        <v>0</v>
      </c>
    </row>
  </sheetData>
  <sheetProtection sheet="1" formatCells="0" formatColumns="0" formatRows="0" insertColumns="0" insertRows="0" insertHyperlinks="0" deleteColumns="0" deleteRows="0" sort="0" autoFilter="0" pivotTables="0"/>
  <sortState ref="B3:L23">
    <sortCondition ref="D3:D23"/>
  </sortState>
  <mergeCells count="1">
    <mergeCell ref="A1:L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V19"/>
  <sheetViews>
    <sheetView zoomScale="80" zoomScaleNormal="80" workbookViewId="0">
      <selection activeCell="I30" sqref="I30"/>
    </sheetView>
  </sheetViews>
  <sheetFormatPr defaultRowHeight="15" x14ac:dyDescent="0.25"/>
  <cols>
    <col min="1" max="1" width="7.5703125" customWidth="1"/>
    <col min="2" max="2" width="12.7109375" customWidth="1"/>
    <col min="3" max="3" width="11.85546875" customWidth="1"/>
    <col min="4" max="4" width="12.28515625" style="11" customWidth="1"/>
    <col min="5" max="5" width="12.7109375" customWidth="1"/>
    <col min="6" max="7" width="16.7109375" customWidth="1"/>
    <col min="8" max="8" width="14.7109375" customWidth="1"/>
    <col min="9" max="10" width="16.5703125" customWidth="1"/>
    <col min="11" max="11" width="19.28515625" customWidth="1"/>
    <col min="12" max="12" width="18.42578125" customWidth="1"/>
  </cols>
  <sheetData>
    <row r="1" spans="1:22" ht="32.1" customHeight="1" thickBot="1" x14ac:dyDescent="0.3">
      <c r="A1" s="143" t="s">
        <v>17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s="9" customFormat="1" ht="42" customHeight="1" x14ac:dyDescent="0.25">
      <c r="A2" s="20" t="s">
        <v>10</v>
      </c>
      <c r="B2" s="21" t="s">
        <v>0</v>
      </c>
      <c r="C2" s="21" t="s">
        <v>1</v>
      </c>
      <c r="D2" s="21" t="s">
        <v>2</v>
      </c>
      <c r="E2" s="21" t="s">
        <v>6</v>
      </c>
      <c r="F2" s="21" t="s">
        <v>8</v>
      </c>
      <c r="G2" s="21" t="s">
        <v>3</v>
      </c>
      <c r="H2" s="21" t="s">
        <v>7</v>
      </c>
      <c r="I2" s="21" t="s">
        <v>4</v>
      </c>
      <c r="J2" s="21" t="s">
        <v>97</v>
      </c>
      <c r="K2" s="24" t="s">
        <v>35</v>
      </c>
      <c r="L2" s="32" t="s">
        <v>5</v>
      </c>
      <c r="M2" s="8"/>
      <c r="N2" s="8"/>
      <c r="O2" s="8"/>
      <c r="P2" s="8"/>
      <c r="Q2" s="8"/>
      <c r="R2" s="8"/>
      <c r="S2" s="8"/>
      <c r="T2" s="8"/>
      <c r="U2" s="8"/>
    </row>
    <row r="3" spans="1:22" s="2" customFormat="1" ht="15.95" customHeight="1" x14ac:dyDescent="0.25">
      <c r="A3" s="100">
        <v>1</v>
      </c>
      <c r="B3" s="75" t="s">
        <v>89</v>
      </c>
      <c r="C3" s="75" t="s">
        <v>90</v>
      </c>
      <c r="D3" s="101" t="s">
        <v>84</v>
      </c>
      <c r="E3" s="75" t="s">
        <v>15</v>
      </c>
      <c r="F3" s="75">
        <v>1</v>
      </c>
      <c r="G3" s="75">
        <v>4.5</v>
      </c>
      <c r="H3" s="75">
        <v>1</v>
      </c>
      <c r="I3" s="75">
        <v>5</v>
      </c>
      <c r="J3" s="75">
        <v>0</v>
      </c>
      <c r="K3" s="75"/>
      <c r="L3" s="102">
        <f>+F3+G3+H3+I3+J3+K3</f>
        <v>11.5</v>
      </c>
    </row>
    <row r="4" spans="1:22" s="2" customFormat="1" ht="15.95" customHeight="1" x14ac:dyDescent="0.25">
      <c r="A4" s="100">
        <v>2</v>
      </c>
      <c r="B4" s="75" t="s">
        <v>51</v>
      </c>
      <c r="C4" s="75" t="s">
        <v>50</v>
      </c>
      <c r="D4" s="101" t="s">
        <v>14</v>
      </c>
      <c r="E4" s="75" t="s">
        <v>15</v>
      </c>
      <c r="F4" s="75">
        <v>0</v>
      </c>
      <c r="G4" s="75">
        <v>6</v>
      </c>
      <c r="H4" s="75">
        <v>0</v>
      </c>
      <c r="I4" s="75">
        <v>3</v>
      </c>
      <c r="J4" s="75">
        <v>0</v>
      </c>
      <c r="K4" s="75">
        <v>41</v>
      </c>
      <c r="L4" s="102">
        <f>+F4+G4+H4+I4+J4+K4</f>
        <v>50</v>
      </c>
    </row>
    <row r="5" spans="1:22" s="2" customFormat="1" ht="15.95" customHeight="1" x14ac:dyDescent="0.25">
      <c r="A5" s="100">
        <v>3</v>
      </c>
      <c r="B5" s="75" t="s">
        <v>69</v>
      </c>
      <c r="C5" s="75" t="s">
        <v>70</v>
      </c>
      <c r="D5" s="101" t="s">
        <v>14</v>
      </c>
      <c r="E5" s="75" t="s">
        <v>15</v>
      </c>
      <c r="F5" s="75">
        <v>1</v>
      </c>
      <c r="G5" s="75">
        <v>5.5</v>
      </c>
      <c r="H5" s="75">
        <v>0</v>
      </c>
      <c r="I5" s="75">
        <v>6</v>
      </c>
      <c r="J5" s="75">
        <v>0</v>
      </c>
      <c r="K5" s="75">
        <v>34</v>
      </c>
      <c r="L5" s="102">
        <f>+F5+G5+H5+I5+J5+K5</f>
        <v>46.5</v>
      </c>
    </row>
    <row r="6" spans="1:22" s="2" customFormat="1" ht="15.95" customHeight="1" x14ac:dyDescent="0.25">
      <c r="A6" s="100">
        <v>4</v>
      </c>
      <c r="B6" s="75" t="s">
        <v>140</v>
      </c>
      <c r="C6" s="75" t="s">
        <v>131</v>
      </c>
      <c r="D6" s="101" t="s">
        <v>13</v>
      </c>
      <c r="E6" s="75" t="s">
        <v>15</v>
      </c>
      <c r="F6" s="75">
        <v>0</v>
      </c>
      <c r="G6" s="75">
        <v>0</v>
      </c>
      <c r="H6" s="75">
        <v>0</v>
      </c>
      <c r="I6" s="75">
        <v>0</v>
      </c>
      <c r="J6" s="75">
        <v>0</v>
      </c>
      <c r="K6" s="75">
        <v>32</v>
      </c>
      <c r="L6" s="102">
        <f>+F6+G6+H6+I6+J6+K6</f>
        <v>32</v>
      </c>
    </row>
    <row r="7" spans="1:22" s="2" customFormat="1" ht="15.95" customHeight="1" x14ac:dyDescent="0.25">
      <c r="A7" s="100">
        <v>5</v>
      </c>
      <c r="B7" s="75" t="s">
        <v>109</v>
      </c>
      <c r="C7" s="75" t="s">
        <v>110</v>
      </c>
      <c r="D7" s="101" t="s">
        <v>105</v>
      </c>
      <c r="E7" s="75" t="s">
        <v>15</v>
      </c>
      <c r="F7" s="75">
        <v>0</v>
      </c>
      <c r="G7" s="75">
        <v>0</v>
      </c>
      <c r="H7" s="75">
        <v>2</v>
      </c>
      <c r="I7" s="75">
        <v>0</v>
      </c>
      <c r="J7" s="75">
        <v>0</v>
      </c>
      <c r="K7" s="75">
        <v>34</v>
      </c>
      <c r="L7" s="102">
        <f>+F7+G7+H7+I7+J7+K7</f>
        <v>36</v>
      </c>
    </row>
    <row r="10" spans="1:22" x14ac:dyDescent="0.25">
      <c r="A10" s="4"/>
      <c r="D10"/>
      <c r="H10" s="11"/>
    </row>
    <row r="11" spans="1:22" x14ac:dyDescent="0.25">
      <c r="A11" s="52"/>
      <c r="B11" s="52"/>
      <c r="C11" s="52"/>
      <c r="D11" s="52"/>
      <c r="E11" s="53"/>
      <c r="F11" s="52"/>
      <c r="G11" s="4"/>
      <c r="H11" s="4"/>
      <c r="I11" s="4"/>
      <c r="J11" s="4"/>
      <c r="K11" s="4"/>
    </row>
    <row r="12" spans="1:22" x14ac:dyDescent="0.25">
      <c r="A12" s="54" t="s">
        <v>144</v>
      </c>
      <c r="B12" s="52"/>
      <c r="C12" s="52"/>
      <c r="D12" s="52"/>
      <c r="E12" s="53"/>
      <c r="F12" s="52"/>
      <c r="G12" s="4"/>
      <c r="H12" s="4"/>
      <c r="I12" s="4"/>
      <c r="J12" s="4"/>
      <c r="K12" s="4"/>
    </row>
    <row r="13" spans="1:22" x14ac:dyDescent="0.25">
      <c r="A13" s="4" t="s">
        <v>117</v>
      </c>
      <c r="B13" s="4"/>
      <c r="C13" s="4"/>
      <c r="D13" s="34"/>
      <c r="E13" s="4"/>
      <c r="F13" s="4"/>
      <c r="G13" s="4"/>
      <c r="H13" s="4"/>
      <c r="I13" s="4"/>
      <c r="J13" s="4"/>
      <c r="K13" s="4"/>
    </row>
    <row r="14" spans="1:22" x14ac:dyDescent="0.25">
      <c r="A14" s="4" t="s">
        <v>95</v>
      </c>
      <c r="B14" s="4"/>
      <c r="C14" s="4"/>
      <c r="D14" s="4"/>
      <c r="E14" s="34"/>
      <c r="F14" s="4"/>
      <c r="G14" s="4"/>
      <c r="H14" s="4"/>
      <c r="I14" s="4"/>
      <c r="J14" s="4"/>
      <c r="K14" s="4"/>
    </row>
    <row r="15" spans="1:22" x14ac:dyDescent="0.25">
      <c r="A15" s="62" t="s">
        <v>150</v>
      </c>
      <c r="B15" s="62"/>
      <c r="C15" s="62"/>
      <c r="D15" s="62"/>
      <c r="E15" s="63"/>
      <c r="F15" s="62"/>
      <c r="G15" s="64"/>
      <c r="H15" s="64"/>
      <c r="I15" s="64"/>
      <c r="J15" s="64"/>
      <c r="K15" s="64"/>
    </row>
    <row r="16" spans="1:22" x14ac:dyDescent="0.25">
      <c r="A16" s="52"/>
      <c r="B16" s="52"/>
      <c r="C16" s="52"/>
      <c r="D16" s="52"/>
      <c r="E16" s="53"/>
      <c r="F16" s="52"/>
      <c r="G16" s="4"/>
      <c r="H16" s="4"/>
      <c r="I16" s="4"/>
      <c r="J16" s="4"/>
      <c r="K16" s="4"/>
    </row>
    <row r="17" spans="2:5" x14ac:dyDescent="0.25">
      <c r="D17"/>
      <c r="E17" s="11"/>
    </row>
    <row r="18" spans="2:5" x14ac:dyDescent="0.25">
      <c r="D18"/>
      <c r="E18" s="11"/>
    </row>
    <row r="19" spans="2:5" x14ac:dyDescent="0.25">
      <c r="B19" s="2"/>
    </row>
  </sheetData>
  <sheetProtection sheet="1" formatCells="0" formatColumns="0" formatRows="0" insertColumns="0" insertRows="0" insertHyperlinks="0" deleteColumns="0" deleteRows="0" sort="0" autoFilter="0" pivotTables="0"/>
  <sortState ref="A3:V7">
    <sortCondition ref="A3:A7"/>
  </sortState>
  <mergeCells count="1">
    <mergeCell ref="A1:K1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L30"/>
  <sheetViews>
    <sheetView zoomScale="90" zoomScaleNormal="90" workbookViewId="0">
      <selection activeCell="J30" sqref="J30"/>
    </sheetView>
  </sheetViews>
  <sheetFormatPr defaultRowHeight="15" x14ac:dyDescent="0.25"/>
  <cols>
    <col min="1" max="1" width="10.7109375" customWidth="1"/>
    <col min="2" max="2" width="19.7109375" customWidth="1"/>
    <col min="3" max="3" width="23.42578125" customWidth="1"/>
    <col min="4" max="4" width="14.42578125" style="11" customWidth="1"/>
    <col min="5" max="5" width="18.5703125" customWidth="1"/>
    <col min="6" max="6" width="12.7109375" customWidth="1"/>
    <col min="7" max="7" width="13.28515625" customWidth="1"/>
    <col min="8" max="8" width="9.42578125" customWidth="1"/>
    <col min="9" max="9" width="8.140625" customWidth="1"/>
    <col min="10" max="10" width="10.85546875" customWidth="1"/>
    <col min="11" max="11" width="13.28515625" customWidth="1"/>
    <col min="12" max="12" width="16.7109375" customWidth="1"/>
  </cols>
  <sheetData>
    <row r="1" spans="1:12" ht="32.25" thickBot="1" x14ac:dyDescent="0.3">
      <c r="A1" s="143" t="s">
        <v>94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</row>
    <row r="2" spans="1:12" ht="36" x14ac:dyDescent="0.25">
      <c r="A2" s="106" t="s">
        <v>91</v>
      </c>
      <c r="B2" s="107" t="s">
        <v>0</v>
      </c>
      <c r="C2" s="107" t="s">
        <v>1</v>
      </c>
      <c r="D2" s="107" t="s">
        <v>2</v>
      </c>
      <c r="E2" s="107" t="s">
        <v>6</v>
      </c>
      <c r="F2" s="107" t="s">
        <v>8</v>
      </c>
      <c r="G2" s="107" t="s">
        <v>3</v>
      </c>
      <c r="H2" s="107" t="s">
        <v>7</v>
      </c>
      <c r="I2" s="107" t="s">
        <v>4</v>
      </c>
      <c r="J2" s="107" t="s">
        <v>101</v>
      </c>
      <c r="K2" s="108" t="s">
        <v>35</v>
      </c>
      <c r="L2" s="107" t="s">
        <v>5</v>
      </c>
    </row>
    <row r="3" spans="1:12" s="2" customFormat="1" x14ac:dyDescent="0.25">
      <c r="A3" s="103">
        <v>1</v>
      </c>
      <c r="B3" s="72" t="s">
        <v>126</v>
      </c>
      <c r="C3" s="72" t="s">
        <v>127</v>
      </c>
      <c r="D3" s="104" t="s">
        <v>84</v>
      </c>
      <c r="E3" s="72" t="s">
        <v>15</v>
      </c>
      <c r="F3" s="72">
        <v>1.5</v>
      </c>
      <c r="G3" s="72">
        <v>0</v>
      </c>
      <c r="H3" s="72">
        <v>6</v>
      </c>
      <c r="I3" s="72">
        <v>4</v>
      </c>
      <c r="J3" s="72">
        <v>0</v>
      </c>
      <c r="K3" s="72"/>
      <c r="L3" s="109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11.5</v>
      </c>
    </row>
    <row r="4" spans="1:12" s="2" customFormat="1" x14ac:dyDescent="0.25">
      <c r="A4" s="103">
        <v>2</v>
      </c>
      <c r="B4" s="75" t="s">
        <v>64</v>
      </c>
      <c r="C4" s="75" t="s">
        <v>43</v>
      </c>
      <c r="D4" s="76" t="s">
        <v>14</v>
      </c>
      <c r="E4" s="75" t="s">
        <v>15</v>
      </c>
      <c r="F4" s="75">
        <v>0</v>
      </c>
      <c r="G4" s="75">
        <v>4.5</v>
      </c>
      <c r="H4" s="75">
        <v>2</v>
      </c>
      <c r="I4" s="75">
        <v>24</v>
      </c>
      <c r="J4" s="75">
        <v>0</v>
      </c>
      <c r="K4" s="75">
        <v>50</v>
      </c>
      <c r="L4" s="7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80.5</v>
      </c>
    </row>
    <row r="5" spans="1:12" s="2" customFormat="1" x14ac:dyDescent="0.25">
      <c r="A5" s="103">
        <v>3</v>
      </c>
      <c r="B5" s="75" t="s">
        <v>44</v>
      </c>
      <c r="C5" s="75" t="s">
        <v>148</v>
      </c>
      <c r="D5" s="76" t="s">
        <v>14</v>
      </c>
      <c r="E5" s="75" t="s">
        <v>15</v>
      </c>
      <c r="F5" s="75">
        <v>0</v>
      </c>
      <c r="G5" s="75">
        <v>4</v>
      </c>
      <c r="H5" s="75">
        <v>2</v>
      </c>
      <c r="I5" s="75">
        <v>24</v>
      </c>
      <c r="J5" s="75">
        <v>0</v>
      </c>
      <c r="K5" s="75">
        <v>43</v>
      </c>
      <c r="L5" s="7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73</v>
      </c>
    </row>
    <row r="6" spans="1:12" s="2" customFormat="1" x14ac:dyDescent="0.25">
      <c r="A6" s="103">
        <v>4</v>
      </c>
      <c r="B6" s="75" t="s">
        <v>18</v>
      </c>
      <c r="C6" s="75" t="s">
        <v>19</v>
      </c>
      <c r="D6" s="76" t="s">
        <v>14</v>
      </c>
      <c r="E6" s="75" t="s">
        <v>15</v>
      </c>
      <c r="F6" s="75">
        <v>1</v>
      </c>
      <c r="G6" s="75">
        <v>4</v>
      </c>
      <c r="H6" s="75">
        <v>0</v>
      </c>
      <c r="I6" s="75">
        <v>24</v>
      </c>
      <c r="J6" s="75">
        <v>0</v>
      </c>
      <c r="K6" s="75">
        <v>31</v>
      </c>
      <c r="L6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60</v>
      </c>
    </row>
    <row r="7" spans="1:12" s="2" customFormat="1" x14ac:dyDescent="0.25">
      <c r="A7" s="103">
        <v>5</v>
      </c>
      <c r="B7" s="75" t="s">
        <v>124</v>
      </c>
      <c r="C7" s="75" t="s">
        <v>43</v>
      </c>
      <c r="D7" s="76" t="s">
        <v>14</v>
      </c>
      <c r="E7" s="75" t="s">
        <v>15</v>
      </c>
      <c r="F7" s="75">
        <v>1</v>
      </c>
      <c r="G7" s="75">
        <v>4</v>
      </c>
      <c r="H7" s="75">
        <v>0</v>
      </c>
      <c r="I7" s="75">
        <v>12</v>
      </c>
      <c r="J7" s="75">
        <v>0</v>
      </c>
      <c r="K7" s="75">
        <v>39</v>
      </c>
      <c r="L7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56</v>
      </c>
    </row>
    <row r="8" spans="1:12" s="2" customFormat="1" x14ac:dyDescent="0.25">
      <c r="A8" s="103">
        <v>6</v>
      </c>
      <c r="B8" s="75" t="s">
        <v>62</v>
      </c>
      <c r="C8" s="75" t="s">
        <v>63</v>
      </c>
      <c r="D8" s="76" t="s">
        <v>14</v>
      </c>
      <c r="E8" s="75" t="s">
        <v>15</v>
      </c>
      <c r="F8" s="75">
        <v>0</v>
      </c>
      <c r="G8" s="75">
        <v>4</v>
      </c>
      <c r="H8" s="75">
        <v>0</v>
      </c>
      <c r="I8" s="75">
        <v>9</v>
      </c>
      <c r="J8" s="75">
        <v>0</v>
      </c>
      <c r="K8" s="75">
        <v>43</v>
      </c>
      <c r="L8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56</v>
      </c>
    </row>
    <row r="9" spans="1:12" s="2" customFormat="1" x14ac:dyDescent="0.25">
      <c r="A9" s="103">
        <v>7</v>
      </c>
      <c r="B9" s="75" t="s">
        <v>45</v>
      </c>
      <c r="C9" s="75" t="s">
        <v>46</v>
      </c>
      <c r="D9" s="76" t="s">
        <v>14</v>
      </c>
      <c r="E9" s="75" t="s">
        <v>15</v>
      </c>
      <c r="F9" s="75">
        <v>0</v>
      </c>
      <c r="G9" s="75">
        <v>7.5</v>
      </c>
      <c r="H9" s="75">
        <v>0</v>
      </c>
      <c r="I9" s="75">
        <v>6</v>
      </c>
      <c r="J9" s="75">
        <v>0</v>
      </c>
      <c r="K9" s="75">
        <v>41</v>
      </c>
      <c r="L9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54.5</v>
      </c>
    </row>
    <row r="10" spans="1:12" s="2" customFormat="1" x14ac:dyDescent="0.25">
      <c r="A10" s="103">
        <v>8</v>
      </c>
      <c r="B10" s="75" t="s">
        <v>27</v>
      </c>
      <c r="C10" s="75" t="s">
        <v>28</v>
      </c>
      <c r="D10" s="76" t="s">
        <v>13</v>
      </c>
      <c r="E10" s="75" t="s">
        <v>15</v>
      </c>
      <c r="F10" s="75">
        <v>1</v>
      </c>
      <c r="G10" s="75">
        <v>3</v>
      </c>
      <c r="H10" s="75">
        <v>8</v>
      </c>
      <c r="I10" s="75">
        <v>3</v>
      </c>
      <c r="J10" s="75">
        <v>0</v>
      </c>
      <c r="K10" s="75">
        <v>46</v>
      </c>
      <c r="L10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61</v>
      </c>
    </row>
    <row r="11" spans="1:12" s="2" customFormat="1" x14ac:dyDescent="0.25">
      <c r="A11" s="103">
        <v>9</v>
      </c>
      <c r="B11" s="75" t="s">
        <v>87</v>
      </c>
      <c r="C11" s="75" t="s">
        <v>88</v>
      </c>
      <c r="D11" s="76" t="s">
        <v>13</v>
      </c>
      <c r="E11" s="75" t="s">
        <v>21</v>
      </c>
      <c r="F11" s="75">
        <v>1</v>
      </c>
      <c r="G11" s="75">
        <v>3</v>
      </c>
      <c r="H11" s="75">
        <v>0</v>
      </c>
      <c r="I11" s="75">
        <v>0</v>
      </c>
      <c r="J11" s="75">
        <v>0</v>
      </c>
      <c r="K11" s="75">
        <v>47</v>
      </c>
      <c r="L11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51</v>
      </c>
    </row>
    <row r="12" spans="1:12" s="2" customFormat="1" x14ac:dyDescent="0.25">
      <c r="A12" s="103">
        <v>10</v>
      </c>
      <c r="B12" s="75" t="s">
        <v>23</v>
      </c>
      <c r="C12" s="75" t="s">
        <v>24</v>
      </c>
      <c r="D12" s="76" t="s">
        <v>13</v>
      </c>
      <c r="E12" s="75" t="s">
        <v>15</v>
      </c>
      <c r="F12" s="75">
        <v>1</v>
      </c>
      <c r="G12" s="75">
        <v>3</v>
      </c>
      <c r="H12" s="75">
        <v>0</v>
      </c>
      <c r="I12" s="75">
        <v>9</v>
      </c>
      <c r="J12" s="75">
        <v>0</v>
      </c>
      <c r="K12" s="75">
        <v>37</v>
      </c>
      <c r="L12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50</v>
      </c>
    </row>
    <row r="13" spans="1:12" s="2" customFormat="1" x14ac:dyDescent="0.25">
      <c r="A13" s="103">
        <v>11</v>
      </c>
      <c r="B13" s="75" t="s">
        <v>53</v>
      </c>
      <c r="C13" s="75" t="s">
        <v>54</v>
      </c>
      <c r="D13" s="76" t="s">
        <v>13</v>
      </c>
      <c r="E13" s="75" t="s">
        <v>15</v>
      </c>
      <c r="F13" s="75">
        <v>1</v>
      </c>
      <c r="G13" s="75">
        <v>1</v>
      </c>
      <c r="H13" s="75">
        <v>0</v>
      </c>
      <c r="I13" s="75">
        <v>0</v>
      </c>
      <c r="J13" s="75">
        <v>0</v>
      </c>
      <c r="K13" s="75">
        <v>45</v>
      </c>
      <c r="L13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47</v>
      </c>
    </row>
    <row r="14" spans="1:12" s="2" customFormat="1" x14ac:dyDescent="0.25">
      <c r="A14" s="103">
        <v>12</v>
      </c>
      <c r="B14" s="75" t="s">
        <v>103</v>
      </c>
      <c r="C14" s="75" t="s">
        <v>19</v>
      </c>
      <c r="D14" s="76" t="s">
        <v>13</v>
      </c>
      <c r="E14" s="75" t="s">
        <v>21</v>
      </c>
      <c r="F14" s="75">
        <v>0</v>
      </c>
      <c r="G14" s="75">
        <v>4</v>
      </c>
      <c r="H14" s="75">
        <v>0</v>
      </c>
      <c r="I14" s="75">
        <v>0</v>
      </c>
      <c r="J14" s="75">
        <v>0</v>
      </c>
      <c r="K14" s="75">
        <v>35</v>
      </c>
      <c r="L14" s="105">
        <f>+Tabella19[[#This Row],[TITOLI CULTURALI]]+Tabella19[[#This Row],[TITOLI PROFESSIONALI]]+Tabella19[[#This Row],[TITOLI SCIENTIFICI]]+Tabella19[[#This Row],[TITOLI DI SERVIZIO]]+Tabella19[[#This Row],[TITOLI ARTISTICI]]+Tabella19[[#This Row],[PUNTEGGIO COLLOQUIO GRADIMENTO]]</f>
        <v>39</v>
      </c>
    </row>
    <row r="17" spans="1:11" x14ac:dyDescent="0.25">
      <c r="A17" s="52"/>
      <c r="B17" s="52"/>
      <c r="C17" s="52"/>
      <c r="D17" s="52"/>
      <c r="E17" s="53"/>
      <c r="F17" s="52"/>
      <c r="G17" s="4"/>
      <c r="H17" s="4"/>
      <c r="I17" s="4"/>
      <c r="J17" s="4"/>
      <c r="K17" s="4"/>
    </row>
    <row r="18" spans="1:11" x14ac:dyDescent="0.25">
      <c r="A18" s="54" t="s">
        <v>144</v>
      </c>
      <c r="B18" s="52"/>
      <c r="C18" s="52"/>
      <c r="D18" s="52"/>
      <c r="E18" s="53"/>
      <c r="F18" s="52"/>
      <c r="G18" s="4"/>
      <c r="H18" s="4"/>
      <c r="I18" s="4"/>
      <c r="J18" s="4"/>
      <c r="K18" s="4"/>
    </row>
    <row r="19" spans="1:11" x14ac:dyDescent="0.25">
      <c r="A19" s="4" t="s">
        <v>117</v>
      </c>
      <c r="B19" s="4"/>
      <c r="C19" s="4"/>
      <c r="D19" s="34"/>
      <c r="E19" s="4"/>
      <c r="F19" s="4"/>
      <c r="G19" s="4"/>
      <c r="H19" s="4"/>
      <c r="I19" s="4"/>
      <c r="J19" s="4"/>
      <c r="K19" s="4"/>
    </row>
    <row r="20" spans="1:11" x14ac:dyDescent="0.25">
      <c r="A20" s="4" t="s">
        <v>95</v>
      </c>
      <c r="B20" s="4"/>
      <c r="C20" s="4"/>
      <c r="D20" s="4"/>
      <c r="E20" s="34"/>
      <c r="F20" s="4"/>
      <c r="G20" s="4"/>
      <c r="H20" s="4"/>
      <c r="I20" s="4"/>
      <c r="J20" s="4"/>
      <c r="K20" s="4"/>
    </row>
    <row r="21" spans="1:11" x14ac:dyDescent="0.25">
      <c r="A21" s="62" t="s">
        <v>150</v>
      </c>
      <c r="B21" s="62"/>
      <c r="C21" s="62"/>
      <c r="D21" s="62"/>
      <c r="E21" s="63"/>
      <c r="F21" s="62"/>
      <c r="G21" s="64"/>
      <c r="H21" s="64"/>
      <c r="I21" s="64"/>
      <c r="J21" s="4"/>
      <c r="K21" s="4"/>
    </row>
    <row r="22" spans="1:11" x14ac:dyDescent="0.25">
      <c r="A22" s="62"/>
      <c r="B22" s="62"/>
      <c r="C22" s="62"/>
      <c r="D22" s="62"/>
      <c r="E22" s="63"/>
      <c r="F22" s="62"/>
      <c r="G22" s="64"/>
      <c r="H22" s="64"/>
      <c r="I22" s="64"/>
      <c r="J22" s="4"/>
      <c r="K22" s="4"/>
    </row>
    <row r="23" spans="1:11" x14ac:dyDescent="0.25">
      <c r="D23"/>
      <c r="E23" s="11"/>
    </row>
    <row r="24" spans="1:11" x14ac:dyDescent="0.25">
      <c r="D24"/>
      <c r="E24" s="11"/>
    </row>
    <row r="25" spans="1:11" x14ac:dyDescent="0.25">
      <c r="A25" s="44"/>
      <c r="B25" s="44"/>
      <c r="C25" s="44"/>
      <c r="D25" s="48"/>
      <c r="E25" s="44"/>
      <c r="F25" s="44"/>
      <c r="G25" s="44"/>
      <c r="H25" s="44"/>
      <c r="I25" s="44"/>
      <c r="J25" s="44"/>
      <c r="K25" s="44"/>
    </row>
    <row r="30" spans="1:11" x14ac:dyDescent="0.25">
      <c r="I30" t="s">
        <v>125</v>
      </c>
    </row>
  </sheetData>
  <sheetProtection sheet="1" formatCells="0" formatColumns="0" formatRows="0" insertColumns="0" insertRows="0" insertHyperlinks="0" deleteColumns="0" deleteRows="0" sort="0" autoFilter="0" pivotTables="0"/>
  <mergeCells count="1">
    <mergeCell ref="A1:J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W14"/>
  <sheetViews>
    <sheetView zoomScale="80" zoomScaleNormal="80" workbookViewId="0">
      <selection activeCell="G25" sqref="G25"/>
    </sheetView>
  </sheetViews>
  <sheetFormatPr defaultRowHeight="15" x14ac:dyDescent="0.25"/>
  <cols>
    <col min="1" max="1" width="9.140625" customWidth="1"/>
    <col min="2" max="2" width="14.42578125" customWidth="1"/>
    <col min="3" max="3" width="15.28515625" customWidth="1"/>
    <col min="4" max="4" width="16.7109375" style="11" customWidth="1"/>
    <col min="5" max="9" width="16.7109375" customWidth="1"/>
    <col min="10" max="10" width="24.7109375" customWidth="1"/>
    <col min="11" max="11" width="17.85546875" customWidth="1"/>
  </cols>
  <sheetData>
    <row r="1" spans="1:23" ht="32.1" customHeight="1" x14ac:dyDescent="0.25">
      <c r="A1" s="141" t="s">
        <v>42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3" s="9" customFormat="1" ht="42" customHeight="1" thickBot="1" x14ac:dyDescent="0.3">
      <c r="A2" s="27" t="s">
        <v>10</v>
      </c>
      <c r="B2" s="28" t="s">
        <v>0</v>
      </c>
      <c r="C2" s="28" t="s">
        <v>1</v>
      </c>
      <c r="D2" s="28" t="s">
        <v>2</v>
      </c>
      <c r="E2" s="28" t="s">
        <v>6</v>
      </c>
      <c r="F2" s="28" t="s">
        <v>8</v>
      </c>
      <c r="G2" s="28" t="s">
        <v>3</v>
      </c>
      <c r="H2" s="28" t="s">
        <v>7</v>
      </c>
      <c r="I2" s="29" t="s">
        <v>4</v>
      </c>
      <c r="J2" s="29" t="s">
        <v>97</v>
      </c>
      <c r="K2" s="28" t="s">
        <v>35</v>
      </c>
      <c r="L2" s="37" t="s">
        <v>5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s="44" customFormat="1" ht="15.95" customHeight="1" x14ac:dyDescent="0.25">
      <c r="A3" s="55">
        <v>1</v>
      </c>
      <c r="B3" s="56" t="s">
        <v>85</v>
      </c>
      <c r="C3" s="56" t="s">
        <v>43</v>
      </c>
      <c r="D3" s="57" t="s">
        <v>14</v>
      </c>
      <c r="E3" s="56" t="s">
        <v>15</v>
      </c>
      <c r="F3" s="58">
        <v>0</v>
      </c>
      <c r="G3" s="58">
        <v>5</v>
      </c>
      <c r="H3" s="58">
        <v>0</v>
      </c>
      <c r="I3" s="59">
        <v>3</v>
      </c>
      <c r="J3" s="59">
        <v>8</v>
      </c>
      <c r="K3" s="56">
        <v>44</v>
      </c>
      <c r="L3" s="56">
        <f>+Tabella18[TITOLI CULTURALI]+Tabella18[TITOLI PROFESSIONALI]+Tabella18[TITOLI SCIENTIFICI]+Tabella18[TITOLI DI SERVIZIO]+Tabella18[[TITOLI ARTISTICI ]]+Tabella18[PUNTEGGIO COLLOQUIO GRADIMENTO]</f>
        <v>60</v>
      </c>
    </row>
    <row r="4" spans="1:23" ht="15.95" customHeight="1" x14ac:dyDescent="0.25">
      <c r="B4" s="2"/>
      <c r="C4" s="2"/>
      <c r="D4" s="10"/>
      <c r="E4" s="3"/>
      <c r="F4" s="3"/>
      <c r="G4" s="3"/>
      <c r="H4" s="3"/>
      <c r="I4" s="3"/>
    </row>
    <row r="5" spans="1:23" x14ac:dyDescent="0.25">
      <c r="B5" s="2"/>
      <c r="C5" s="2"/>
      <c r="D5" s="10"/>
      <c r="E5" s="3"/>
      <c r="F5" s="3"/>
      <c r="G5" s="3"/>
      <c r="H5" s="3"/>
      <c r="I5" s="3"/>
    </row>
    <row r="6" spans="1:23" ht="15.95" customHeight="1" x14ac:dyDescent="0.25"/>
    <row r="7" spans="1:23" ht="15.95" customHeight="1" x14ac:dyDescent="0.25">
      <c r="A7" s="52"/>
      <c r="B7" s="52"/>
      <c r="C7" s="52"/>
      <c r="D7" s="52"/>
      <c r="E7" s="53"/>
      <c r="F7" s="52"/>
      <c r="G7" s="4"/>
      <c r="H7" s="4"/>
      <c r="I7" s="4"/>
      <c r="J7" s="4"/>
      <c r="K7" s="4"/>
    </row>
    <row r="8" spans="1:23" ht="15.95" customHeight="1" x14ac:dyDescent="0.25">
      <c r="A8" s="54" t="s">
        <v>144</v>
      </c>
      <c r="B8" s="52"/>
      <c r="C8" s="52"/>
      <c r="D8" s="52"/>
      <c r="E8" s="53"/>
      <c r="F8" s="52"/>
      <c r="G8" s="4"/>
      <c r="H8" s="4"/>
      <c r="I8" s="4"/>
      <c r="J8" s="4"/>
      <c r="K8" s="4"/>
    </row>
    <row r="9" spans="1:23" ht="15.95" customHeight="1" x14ac:dyDescent="0.25">
      <c r="A9" s="4" t="s">
        <v>117</v>
      </c>
      <c r="B9" s="4"/>
      <c r="C9" s="4"/>
      <c r="D9" s="34"/>
      <c r="E9" s="4"/>
      <c r="F9" s="4"/>
      <c r="G9" s="4"/>
      <c r="H9" s="4"/>
      <c r="I9" s="4"/>
      <c r="J9" s="4"/>
      <c r="K9" s="4"/>
    </row>
    <row r="10" spans="1:23" ht="15.95" customHeight="1" x14ac:dyDescent="0.25">
      <c r="A10" s="4" t="s">
        <v>95</v>
      </c>
      <c r="B10" s="4"/>
      <c r="C10" s="4"/>
      <c r="D10" s="4"/>
      <c r="E10" s="34"/>
      <c r="F10" s="4"/>
      <c r="G10" s="4"/>
      <c r="H10" s="4"/>
      <c r="I10" s="4"/>
      <c r="J10" s="4"/>
      <c r="K10" s="4"/>
    </row>
    <row r="11" spans="1:23" s="65" customFormat="1" ht="15.95" customHeight="1" x14ac:dyDescent="0.25">
      <c r="A11" s="62" t="s">
        <v>150</v>
      </c>
      <c r="B11" s="62"/>
      <c r="C11" s="62"/>
      <c r="D11" s="62"/>
      <c r="E11" s="63"/>
      <c r="F11" s="62"/>
      <c r="G11" s="64"/>
      <c r="H11" s="64"/>
      <c r="I11" s="64"/>
      <c r="J11" s="64"/>
      <c r="K11" s="64"/>
    </row>
    <row r="12" spans="1:23" ht="15.95" customHeight="1" x14ac:dyDescent="0.25">
      <c r="A12" s="52"/>
      <c r="B12" s="52"/>
      <c r="C12" s="52"/>
      <c r="D12" s="52"/>
      <c r="E12" s="53"/>
      <c r="F12" s="52"/>
      <c r="G12" s="4"/>
      <c r="H12" s="4"/>
      <c r="I12" s="4"/>
      <c r="J12" s="4"/>
      <c r="K12" s="4"/>
    </row>
    <row r="13" spans="1:23" ht="15.95" customHeight="1" x14ac:dyDescent="0.25">
      <c r="D13"/>
      <c r="E13" s="11"/>
    </row>
    <row r="14" spans="1:23" ht="15.95" customHeight="1" x14ac:dyDescent="0.25">
      <c r="D14"/>
      <c r="E14" s="11"/>
    </row>
  </sheetData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U31"/>
  <sheetViews>
    <sheetView zoomScale="80" zoomScaleNormal="80" workbookViewId="0">
      <selection activeCell="G26" sqref="G26"/>
    </sheetView>
  </sheetViews>
  <sheetFormatPr defaultRowHeight="15" x14ac:dyDescent="0.25"/>
  <cols>
    <col min="1" max="1" width="8.42578125" customWidth="1"/>
    <col min="2" max="2" width="14.5703125" customWidth="1"/>
    <col min="3" max="3" width="16.140625" customWidth="1"/>
    <col min="4" max="4" width="15.5703125" style="11" customWidth="1"/>
    <col min="5" max="6" width="14.5703125" customWidth="1"/>
    <col min="7" max="7" width="16.7109375" customWidth="1"/>
    <col min="8" max="8" width="14.7109375" customWidth="1"/>
    <col min="9" max="9" width="13.42578125" customWidth="1"/>
    <col min="10" max="10" width="19" customWidth="1"/>
    <col min="11" max="11" width="24.5703125" customWidth="1"/>
    <col min="12" max="12" width="19.28515625" customWidth="1"/>
  </cols>
  <sheetData>
    <row r="1" spans="1:21" ht="32.1" customHeight="1" thickBot="1" x14ac:dyDescent="0.3">
      <c r="A1" s="141" t="s">
        <v>20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9" customFormat="1" ht="42" customHeight="1" x14ac:dyDescent="0.25">
      <c r="A2" s="30" t="s">
        <v>10</v>
      </c>
      <c r="B2" s="31" t="s">
        <v>0</v>
      </c>
      <c r="C2" s="31" t="s">
        <v>1</v>
      </c>
      <c r="D2" s="31" t="s">
        <v>2</v>
      </c>
      <c r="E2" s="31" t="s">
        <v>6</v>
      </c>
      <c r="F2" s="31" t="s">
        <v>8</v>
      </c>
      <c r="G2" s="31" t="s">
        <v>3</v>
      </c>
      <c r="H2" s="31" t="s">
        <v>7</v>
      </c>
      <c r="I2" s="31" t="s">
        <v>4</v>
      </c>
      <c r="J2" s="31" t="s">
        <v>101</v>
      </c>
      <c r="K2" s="26" t="s">
        <v>35</v>
      </c>
      <c r="L2" s="31" t="s">
        <v>5</v>
      </c>
      <c r="M2" s="8"/>
      <c r="N2" s="8"/>
      <c r="O2" s="8"/>
      <c r="P2" s="8"/>
      <c r="Q2" s="8"/>
      <c r="R2" s="8"/>
      <c r="S2" s="8"/>
      <c r="T2" s="8"/>
      <c r="U2" s="8"/>
    </row>
    <row r="3" spans="1:21" s="2" customFormat="1" ht="15.95" customHeight="1" x14ac:dyDescent="0.25">
      <c r="A3" s="128">
        <v>1</v>
      </c>
      <c r="B3" s="129" t="s">
        <v>146</v>
      </c>
      <c r="C3" s="129" t="s">
        <v>147</v>
      </c>
      <c r="D3" s="130" t="s">
        <v>14</v>
      </c>
      <c r="E3" s="129" t="s">
        <v>15</v>
      </c>
      <c r="F3" s="129">
        <v>1</v>
      </c>
      <c r="G3" s="129">
        <v>4</v>
      </c>
      <c r="H3" s="129">
        <v>0</v>
      </c>
      <c r="I3" s="129">
        <v>3</v>
      </c>
      <c r="J3" s="131">
        <v>0</v>
      </c>
      <c r="K3" s="131">
        <v>39</v>
      </c>
      <c r="L3" s="132">
        <f>+Tabella20[[#This Row],[TITOLI CULTURALI]]+Tabella20[[#This Row],[TITOLI PROFESSIONALI]]+Tabella20[[#This Row],[TITOLI SCIENTIFICI]]+Tabella20[[#This Row],[TITOLI DI SERVIZIO]]+Tabella20[[#This Row],[TITOLI ARTISTICI]]+Tabella20[[#This Row],[PUNTEGGIO COLLOQUIO GRADIMENTO]]</f>
        <v>47</v>
      </c>
    </row>
    <row r="4" spans="1:21" s="2" customFormat="1" ht="15.95" customHeight="1" x14ac:dyDescent="0.25">
      <c r="A4" s="128">
        <v>2</v>
      </c>
      <c r="B4" s="133" t="s">
        <v>99</v>
      </c>
      <c r="C4" s="133" t="s">
        <v>100</v>
      </c>
      <c r="D4" s="134" t="s">
        <v>13</v>
      </c>
      <c r="E4" s="133" t="s">
        <v>15</v>
      </c>
      <c r="F4" s="133">
        <v>0</v>
      </c>
      <c r="G4" s="133">
        <v>1</v>
      </c>
      <c r="H4" s="133">
        <v>0</v>
      </c>
      <c r="I4" s="133">
        <v>0</v>
      </c>
      <c r="J4" s="135">
        <v>8</v>
      </c>
      <c r="K4" s="135">
        <v>46</v>
      </c>
      <c r="L4" s="132">
        <f>+Tabella20[[#This Row],[TITOLI CULTURALI]]+Tabella20[[#This Row],[TITOLI PROFESSIONALI]]+Tabella20[[#This Row],[TITOLI SCIENTIFICI]]+Tabella20[[#This Row],[TITOLI DI SERVIZIO]]+Tabella20[[#This Row],[TITOLI ARTISTICI]]+Tabella20[[#This Row],[PUNTEGGIO COLLOQUIO GRADIMENTO]]</f>
        <v>55</v>
      </c>
    </row>
    <row r="5" spans="1:21" s="2" customFormat="1" ht="15.95" customHeight="1" x14ac:dyDescent="0.25">
      <c r="A5" s="136">
        <v>3</v>
      </c>
      <c r="B5" s="133" t="s">
        <v>142</v>
      </c>
      <c r="C5" s="133" t="s">
        <v>143</v>
      </c>
      <c r="D5" s="133" t="s">
        <v>13</v>
      </c>
      <c r="E5" s="133" t="s">
        <v>21</v>
      </c>
      <c r="F5" s="133">
        <v>1</v>
      </c>
      <c r="G5" s="133">
        <v>1.5</v>
      </c>
      <c r="H5" s="133">
        <v>0</v>
      </c>
      <c r="I5" s="133">
        <v>0</v>
      </c>
      <c r="J5" s="135">
        <v>8</v>
      </c>
      <c r="K5" s="135">
        <v>34</v>
      </c>
      <c r="L5" s="132">
        <f>+Tabella20[[#This Row],[TITOLI CULTURALI]]+Tabella20[[#This Row],[TITOLI PROFESSIONALI]]+Tabella20[[#This Row],[TITOLI SCIENTIFICI]]+Tabella20[[#This Row],[TITOLI DI SERVIZIO]]+Tabella20[[#This Row],[TITOLI ARTISTICI]]+Tabella20[[#This Row],[PUNTEGGIO COLLOQUIO GRADIMENTO]]</f>
        <v>44.5</v>
      </c>
    </row>
    <row r="6" spans="1:21" ht="15.95" customHeight="1" x14ac:dyDescent="0.25">
      <c r="B6" s="2"/>
      <c r="C6" s="2"/>
      <c r="D6" s="10"/>
      <c r="E6" s="3"/>
      <c r="F6" s="3"/>
      <c r="G6" s="3"/>
      <c r="H6" s="3"/>
      <c r="I6" s="3"/>
      <c r="J6" s="3"/>
    </row>
    <row r="7" spans="1:21" ht="15.95" customHeight="1" x14ac:dyDescent="0.25">
      <c r="B7" s="2"/>
      <c r="C7" s="2"/>
      <c r="D7" s="10"/>
      <c r="E7" s="3"/>
      <c r="F7" s="3"/>
      <c r="G7" s="3"/>
      <c r="H7" s="3"/>
      <c r="I7" s="3"/>
      <c r="J7" s="3"/>
    </row>
    <row r="8" spans="1:21" x14ac:dyDescent="0.25">
      <c r="A8" s="52"/>
      <c r="B8" s="52"/>
      <c r="C8" s="52"/>
      <c r="D8" s="52"/>
      <c r="E8" s="53"/>
      <c r="F8" s="52"/>
      <c r="G8" s="4"/>
      <c r="H8" s="4"/>
      <c r="I8" s="4"/>
      <c r="J8" s="4"/>
      <c r="K8" s="4"/>
    </row>
    <row r="9" spans="1:21" x14ac:dyDescent="0.25">
      <c r="A9" s="54" t="s">
        <v>144</v>
      </c>
      <c r="B9" s="52"/>
      <c r="C9" s="52"/>
      <c r="D9" s="52"/>
      <c r="E9" s="53"/>
      <c r="F9" s="52"/>
      <c r="G9" s="4"/>
      <c r="H9" s="4"/>
      <c r="I9" s="4"/>
      <c r="J9" s="4"/>
      <c r="K9" s="4"/>
    </row>
    <row r="10" spans="1:21" x14ac:dyDescent="0.25">
      <c r="A10" s="4" t="s">
        <v>117</v>
      </c>
      <c r="B10" s="4"/>
      <c r="C10" s="4"/>
      <c r="D10" s="34"/>
      <c r="E10" s="4"/>
      <c r="F10" s="4"/>
      <c r="G10" s="4"/>
      <c r="H10" s="4"/>
      <c r="I10" s="4"/>
      <c r="J10" s="4"/>
      <c r="K10" s="4"/>
    </row>
    <row r="11" spans="1:21" x14ac:dyDescent="0.25">
      <c r="A11" s="4" t="s">
        <v>95</v>
      </c>
      <c r="B11" s="4"/>
      <c r="C11" s="4"/>
      <c r="D11" s="4"/>
      <c r="E11" s="34"/>
      <c r="F11" s="4"/>
      <c r="G11" s="4"/>
      <c r="H11" s="4"/>
      <c r="I11" s="4"/>
      <c r="J11" s="4"/>
      <c r="K11" s="4"/>
    </row>
    <row r="12" spans="1:21" x14ac:dyDescent="0.25">
      <c r="A12" s="54" t="s">
        <v>149</v>
      </c>
      <c r="B12" s="54"/>
      <c r="C12" s="54"/>
      <c r="D12" s="54"/>
      <c r="E12" s="60"/>
      <c r="F12" s="54"/>
      <c r="G12" s="61"/>
      <c r="H12" s="61"/>
      <c r="I12" s="61"/>
      <c r="J12" s="61"/>
      <c r="K12" s="4"/>
    </row>
    <row r="13" spans="1:21" x14ac:dyDescent="0.25">
      <c r="A13" s="54"/>
      <c r="B13" s="54"/>
      <c r="C13" s="54"/>
      <c r="D13" s="54"/>
      <c r="E13" s="60"/>
      <c r="F13" s="54"/>
      <c r="G13" s="61"/>
      <c r="H13" s="61"/>
      <c r="I13" s="61"/>
      <c r="J13" s="61"/>
      <c r="K13" s="4"/>
    </row>
    <row r="30" spans="6:11" x14ac:dyDescent="0.25">
      <c r="K30" t="s">
        <v>96</v>
      </c>
    </row>
    <row r="31" spans="6:11" x14ac:dyDescent="0.25">
      <c r="F31" t="s">
        <v>145</v>
      </c>
    </row>
  </sheetData>
  <sheetProtection sheet="1" formatCells="0" formatColumns="0" formatRows="0" insertColumns="0" insertRows="0" insertHyperlinks="0" deleteColumns="0" deleteRows="0" sort="0" autoFilter="0" pivotTables="0"/>
  <sortState ref="B4:L10">
    <sortCondition ref="D4:D10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AB25</vt:lpstr>
      <vt:lpstr>AD25</vt:lpstr>
      <vt:lpstr>A001</vt:lpstr>
      <vt:lpstr>A022</vt:lpstr>
      <vt:lpstr>AD00 </vt:lpstr>
      <vt:lpstr>A049</vt:lpstr>
      <vt:lpstr>A028</vt:lpstr>
      <vt:lpstr>AC56</vt:lpstr>
      <vt:lpstr>A030</vt:lpstr>
      <vt:lpstr>A060</vt:lpstr>
      <vt:lpstr>AG56</vt:lpstr>
      <vt:lpstr>AB56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llavernicocca</dc:creator>
  <cp:lastModifiedBy>Assistente05</cp:lastModifiedBy>
  <cp:lastPrinted>2017-07-10T09:16:54Z</cp:lastPrinted>
  <dcterms:created xsi:type="dcterms:W3CDTF">2015-06-04T07:47:26Z</dcterms:created>
  <dcterms:modified xsi:type="dcterms:W3CDTF">2017-07-10T10:30:20Z</dcterms:modified>
</cp:coreProperties>
</file>